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7\2023\"/>
    </mc:Choice>
  </mc:AlternateContent>
  <xr:revisionPtr revIDLastSave="0" documentId="13_ncr:1_{FA810F20-D2DA-4246-A42D-98CD171066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ФХД_ Поступления и выплаты" sheetId="1" r:id="rId1"/>
    <sheet name="ФХД_ Сведения по выплатам на з" sheetId="2" r:id="rId2"/>
  </sheets>
  <definedNames>
    <definedName name="_xlnm._FilterDatabase" localSheetId="0" hidden="1">'ФХД_ Поступления и выплаты'!$A$33:$S$141</definedName>
    <definedName name="IS_DOCUMENT" localSheetId="0">'ФХД_ Поступления и выплаты'!$A$141</definedName>
    <definedName name="IS_DOCUMENT" localSheetId="1">'ФХД_ Сведения по выплатам на з'!$A$33</definedName>
  </definedNames>
  <calcPr calcId="191029"/>
</workbook>
</file>

<file path=xl/calcChain.xml><?xml version="1.0" encoding="utf-8"?>
<calcChain xmlns="http://schemas.openxmlformats.org/spreadsheetml/2006/main">
  <c r="L106" i="1" l="1"/>
  <c r="L113" i="1"/>
  <c r="L112" i="1"/>
  <c r="L43" i="1"/>
  <c r="DA12" i="2"/>
  <c r="CZ12" i="2"/>
  <c r="CY12" i="2"/>
  <c r="DA9" i="2"/>
  <c r="CZ9" i="2"/>
  <c r="CY9" i="2"/>
  <c r="M135" i="1"/>
  <c r="N135" i="1"/>
  <c r="L135" i="1"/>
  <c r="M121" i="1"/>
  <c r="N121" i="1"/>
  <c r="L121" i="1"/>
  <c r="M116" i="1" l="1"/>
  <c r="N116" i="1"/>
  <c r="M114" i="1"/>
  <c r="N114" i="1"/>
  <c r="L114" i="1"/>
  <c r="M111" i="1"/>
  <c r="N111" i="1"/>
  <c r="L111" i="1"/>
  <c r="N95" i="1"/>
  <c r="M95" i="1"/>
  <c r="L95" i="1"/>
  <c r="M82" i="1"/>
  <c r="N82" i="1"/>
  <c r="L82" i="1"/>
  <c r="N44" i="1"/>
  <c r="M44" i="1"/>
  <c r="L44" i="1"/>
  <c r="N39" i="1"/>
  <c r="M39" i="1"/>
  <c r="L39" i="1"/>
  <c r="CZ10" i="2" l="1"/>
  <c r="DA10" i="2"/>
  <c r="CY10" i="2"/>
  <c r="CZ15" i="2"/>
  <c r="CZ13" i="2"/>
  <c r="DA13" i="2"/>
  <c r="DA15" i="2" s="1"/>
  <c r="CY13" i="2"/>
  <c r="CY15" i="2" s="1"/>
  <c r="CZ18" i="2"/>
  <c r="CZ17" i="2" s="1"/>
  <c r="CZ8" i="2" s="1"/>
  <c r="CZ7" i="2" s="1"/>
  <c r="DA18" i="2"/>
  <c r="DA17" i="2" s="1"/>
  <c r="DA8" i="2" s="1"/>
  <c r="DA7" i="2" s="1"/>
  <c r="CY18" i="2"/>
  <c r="CY17" i="2" s="1"/>
  <c r="CY8" i="2" s="1"/>
  <c r="CY7" i="2" s="1"/>
  <c r="M130" i="1"/>
  <c r="M129" i="1"/>
  <c r="M52" i="1" l="1"/>
  <c r="N52" i="1"/>
  <c r="L56" i="1"/>
  <c r="M66" i="1"/>
  <c r="N66" i="1"/>
  <c r="L66" i="1"/>
  <c r="M70" i="1"/>
  <c r="N70" i="1"/>
  <c r="L70" i="1"/>
  <c r="L69" i="1" s="1"/>
  <c r="M86" i="1"/>
  <c r="N86" i="1"/>
  <c r="L86" i="1"/>
  <c r="M102" i="1"/>
  <c r="M101" i="1" s="1"/>
  <c r="N102" i="1"/>
  <c r="N101" i="1" s="1"/>
  <c r="L102" i="1"/>
  <c r="L101" i="1" s="1"/>
  <c r="N94" i="1"/>
  <c r="M94" i="1"/>
  <c r="M96" i="1"/>
  <c r="L94" i="1"/>
  <c r="L116" i="1"/>
  <c r="N109" i="1"/>
  <c r="M109" i="1"/>
  <c r="L109" i="1"/>
  <c r="N108" i="1"/>
  <c r="L108" i="1"/>
  <c r="M132" i="1"/>
  <c r="M131" i="1" s="1"/>
  <c r="M106" i="1" s="1"/>
  <c r="N132" i="1"/>
  <c r="N131" i="1" s="1"/>
  <c r="N106" i="1" s="1"/>
  <c r="L132" i="1"/>
  <c r="L131" i="1" s="1"/>
  <c r="N38" i="1"/>
  <c r="M38" i="1"/>
  <c r="M36" i="1" s="1"/>
  <c r="L38" i="1"/>
  <c r="L96" i="1" l="1"/>
  <c r="N96" i="1"/>
  <c r="N69" i="1"/>
  <c r="N51" i="1"/>
  <c r="L36" i="1"/>
  <c r="N85" i="1"/>
  <c r="N84" i="1" s="1"/>
  <c r="M69" i="1"/>
  <c r="N36" i="1"/>
  <c r="M51" i="1"/>
  <c r="M85" i="1"/>
  <c r="M84" i="1" s="1"/>
  <c r="L85" i="1"/>
  <c r="L84" i="1" s="1"/>
  <c r="N61" i="1"/>
  <c r="M61" i="1"/>
  <c r="N56" i="1"/>
  <c r="M56" i="1"/>
  <c r="L61" i="1"/>
  <c r="L52" i="1"/>
  <c r="L51" i="1" s="1"/>
  <c r="N50" i="1" l="1"/>
  <c r="M50" i="1"/>
  <c r="L50" i="1"/>
</calcChain>
</file>

<file path=xl/sharedStrings.xml><?xml version="1.0" encoding="utf-8"?>
<sst xmlns="http://schemas.openxmlformats.org/spreadsheetml/2006/main" count="1397" uniqueCount="286">
  <si>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</si>
  <si>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</si>
  <si>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</si>
  <si>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</si>
  <si>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</si>
  <si>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управление образования Администрации Зерноградского района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</si>
  <si>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</si>
  <si>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</si>
  <si>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</si>
  <si>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</si>
  <si>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</si>
  <si>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</si>
  <si>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</si>
  <si>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</si>
  <si>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</si>
  <si>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</si>
  <si>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</si>
  <si>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</si>
  <si>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</si>
  <si>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</si>
  <si>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</si>
  <si>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</si>
  <si>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</si>
  <si>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</si>
  <si>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</si>
  <si>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</si>
  <si>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</si>
  <si>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</si>
  <si>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</si>
  <si>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</si>
  <si>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</si>
  <si>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</si>
  <si>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</si>
  <si>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</si>
  <si>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</si>
  <si>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</si>
  <si>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</si>
  <si>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</si>
  <si>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</si>
  <si>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</si>
  <si>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</si>
  <si>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</si>
  <si>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</si>
  <si>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</si>
  <si>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</si>
  <si>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</si>
  <si>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</si>
  <si>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управление образования Администрации Зерноградского района Ростовской области</t>
  </si>
  <si>
    <t>60310488</t>
  </si>
  <si>
    <t>907</t>
  </si>
  <si>
    <t>611101001</t>
  </si>
  <si>
    <t>на 2023 г</t>
  </si>
  <si>
    <t>на 2024 г</t>
  </si>
  <si>
    <t>Аналитическая группа</t>
  </si>
  <si>
    <t>Выплаты, уменьшающие доход, всего</t>
  </si>
  <si>
    <t>3000</t>
  </si>
  <si>
    <t>100</t>
  </si>
  <si>
    <t>Поступления от доходов, всего</t>
  </si>
  <si>
    <t>1000</t>
  </si>
  <si>
    <t>000</t>
  </si>
  <si>
    <t>0000000000</t>
  </si>
  <si>
    <t>0000000000000000000000000</t>
  </si>
  <si>
    <t>00000000000000000</t>
  </si>
  <si>
    <t>0</t>
  </si>
  <si>
    <t>0000</t>
  </si>
  <si>
    <t xml:space="preserve">   Доходы от собственности</t>
  </si>
  <si>
    <t>1100</t>
  </si>
  <si>
    <t>120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</si>
  <si>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</si>
  <si>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</si>
  <si>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</si>
  <si>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</si>
  <si>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1210</t>
  </si>
  <si>
    <t xml:space="preserve">      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</t>
  </si>
  <si>
    <t>1220</t>
  </si>
  <si>
    <t xml:space="preserve">      Поступления от оказания услуг (выполнения работ) на платной основе и от иной приносящей доход деятельности</t>
  </si>
  <si>
    <t>1230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</si>
  <si>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</si>
  <si>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</si>
  <si>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</si>
  <si>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</si>
  <si>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</si>
  <si>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</si>
  <si>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</si>
  <si>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</si>
  <si>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 xml:space="preserve">      Субсидии на осуществление капитальных вложений</t>
  </si>
  <si>
    <t>1420</t>
  </si>
  <si>
    <t xml:space="preserve">   Прочие доходы, всего</t>
  </si>
  <si>
    <t>1500</t>
  </si>
  <si>
    <t>180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</si>
  <si>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</si>
  <si>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</si>
  <si>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</si>
  <si>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</si>
  <si>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 xml:space="preserve">      из них: увеличение остатков денежных средств за счет возврата дебиторской задолженности прошлых лет</t>
  </si>
  <si>
    <t>1981</t>
  </si>
  <si>
    <t>510</t>
  </si>
  <si>
    <t>Выплаты по расходам, всего</t>
  </si>
  <si>
    <t>2000</t>
  </si>
  <si>
    <t xml:space="preserve">   Расходы на обеспечение деятельности (оказание услуг) муниципальных учреждений Зерноградского района в рамках подпрограммы «Развитие общего и дополнительного образования» муниципальной программы Зерноградского района «Развитие образования»</t>
  </si>
  <si>
    <t xml:space="preserve">      Выплаты персоналу, всего</t>
  </si>
  <si>
    <t>2100</t>
  </si>
  <si>
    <t xml:space="preserve">         Оплата труда, всего</t>
  </si>
  <si>
    <t>2110</t>
  </si>
  <si>
    <t>111</t>
  </si>
  <si>
    <t xml:space="preserve">         Прочие выплаты персоналу, в том числе компенсационного характера</t>
  </si>
  <si>
    <t>2120</t>
  </si>
  <si>
    <t>112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</si>
  <si>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</si>
  <si>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</si>
  <si>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</si>
  <si>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   на выплаты по оплате труда</t>
  </si>
  <si>
    <t>2141</t>
  </si>
  <si>
    <t>0200000000</t>
  </si>
  <si>
    <t xml:space="preserve">      Социальные и иные выплаты населению, всего</t>
  </si>
  <si>
    <t>2200</t>
  </si>
  <si>
    <t>300</t>
  </si>
  <si>
    <t xml:space="preserve">         Социальные выплаты гражданам, кроме публичных нормативных социальных выплат</t>
  </si>
  <si>
    <t>2210</t>
  </si>
  <si>
    <t>320</t>
  </si>
  <si>
    <t xml:space="preserve">           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</si>
  <si>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</si>
  <si>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</si>
  <si>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Уплату налогов, сборов и иных платежей, всего</t>
  </si>
  <si>
    <t>2300</t>
  </si>
  <si>
    <t>850</t>
  </si>
  <si>
    <t xml:space="preserve">         Налог на имущество организаций и земельный налог</t>
  </si>
  <si>
    <t>2310</t>
  </si>
  <si>
    <t>851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</si>
  <si>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</si>
  <si>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</si>
  <si>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</si>
  <si>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 xml:space="preserve">         Уплата штрафов (в том числе административных), пеней, иных платежей</t>
  </si>
  <si>
    <t>2330</t>
  </si>
  <si>
    <t>853</t>
  </si>
  <si>
    <t xml:space="preserve">      Прочие выплаты (кроме выплат на закупку товаров, работ, услуг)</t>
  </si>
  <si>
    <t>2500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</si>
  <si>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</si>
  <si>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</si>
  <si>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</si>
  <si>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      Расходы на закупку товаров, работ, услуг, всего</t>
  </si>
  <si>
    <t>2600</t>
  </si>
  <si>
    <t xml:space="preserve">         Прочую закупку товаров, работ и услуг, всего</t>
  </si>
  <si>
    <t>2640</t>
  </si>
  <si>
    <t>244</t>
  </si>
  <si>
    <t xml:space="preserve">         Закупка энергетических ресурсов</t>
  </si>
  <si>
    <t>2660</t>
  </si>
  <si>
    <t>247</t>
  </si>
  <si>
    <t xml:space="preserve">   Поступления от оказания услуг (выполнения работ) на платной основе и от иной приносящей доход деятельности</t>
  </si>
  <si>
    <t xml:space="preserve">         Оплата труда</t>
  </si>
  <si>
    <t xml:space="preserve">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Зерноградского района «Развитие образования»</t>
  </si>
  <si>
    <t>0700</t>
  </si>
  <si>
    <t xml:space="preserve">            Оплата труда</t>
  </si>
  <si>
    <t>2111</t>
  </si>
  <si>
    <t>0701</t>
  </si>
  <si>
    <t>2112</t>
  </si>
  <si>
    <t>0702</t>
  </si>
  <si>
    <t>2113</t>
  </si>
  <si>
    <t>0703</t>
  </si>
  <si>
    <t xml:space="preserve">            Прочие выплаты персоналу, в том числе компенсационного характера</t>
  </si>
  <si>
    <t>2121</t>
  </si>
  <si>
    <t>2122</t>
  </si>
  <si>
    <t>2123</t>
  </si>
  <si>
    <t xml:space="preserve">               на выплаты по оплате труда</t>
  </si>
  <si>
    <t xml:space="preserve">               Пособия, компенсации и иные социальные выплаты гражданам, кроме публичных нормативных обязательств</t>
  </si>
  <si>
    <t xml:space="preserve">            Прочая закупка товаров, работ (услуг)</t>
  </si>
  <si>
    <t>2641</t>
  </si>
  <si>
    <t>2642</t>
  </si>
  <si>
    <t>2643</t>
  </si>
  <si>
    <t xml:space="preserve">   Субсидии, предоставляемые в соответствии с абзацем вторым пункта 1 статьи 78.1 Бюджетного кодекса Российской Федерации</t>
  </si>
  <si>
    <t xml:space="preserve">      Субсидии бюджетным учреждениям на организацию питания детей в общеобразовательных учреждениях в рамках реализации муниципальной программы Зерноградского района «Развитие образования»</t>
  </si>
  <si>
    <t>О01</t>
  </si>
  <si>
    <t xml:space="preserve">         Расходы на закупку товаров, работ, услуг, всего</t>
  </si>
  <si>
    <t xml:space="preserve">            Прочую закупку товаров, работ и услуг, всего</t>
  </si>
  <si>
    <t xml:space="preserve">      Субсидии бюджетным учреждениям на ежемесячное денежное вознаграждение за классное руководство педагогическим работникам муниципальных общеобразовательных организаций в рамках реализации муниципальной программы Зерноградского района "Развитие образования"</t>
  </si>
  <si>
    <t>О02</t>
  </si>
  <si>
    <t xml:space="preserve">        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</si>
  <si>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</si>
  <si>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0210053030</t>
  </si>
  <si>
    <t xml:space="preserve">      Субсидии бюджетным учреждениям на организацию отдыха детей в каникулярное время в рамках реализации муниципальной программы Зерноградского района «Социальная поддержка граждан»</t>
  </si>
  <si>
    <t>О04</t>
  </si>
  <si>
    <t>0430028080</t>
  </si>
  <si>
    <t xml:space="preserve">      Субсидии бюджетным учреждениям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муниципальной программы Зерноградского района ""Разввитие образования"</t>
  </si>
  <si>
    <t>О06</t>
  </si>
  <si>
    <t xml:space="preserve">      Субсидии бюджетным учреждениям на осуществление круглосуточной охраны объектов (территорий) путем привлечения сотрудников охранных организаций в рамках реализации муниципальной программы Зерноградского района "Обеспечение общественного порядка и профилактика правонарушений"</t>
  </si>
  <si>
    <t>О07</t>
  </si>
  <si>
    <t>О08</t>
  </si>
  <si>
    <t xml:space="preserve">      Субсидии бюджетным учреждениям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муниципальной программы Зерноградского района "Развитие образования"</t>
  </si>
  <si>
    <t>О19</t>
  </si>
  <si>
    <t>021EВ5179F</t>
  </si>
  <si>
    <t>3010</t>
  </si>
  <si>
    <t>в том числе: налог на прибыль</t>
  </si>
  <si>
    <t>3020</t>
  </si>
  <si>
    <t>Налог на добавленную стоимость</t>
  </si>
  <si>
    <t>3030</t>
  </si>
  <si>
    <t>Прочие налоги, уменьшающие доход</t>
  </si>
  <si>
    <t>Прочие выплаты, всего</t>
  </si>
  <si>
    <t>4000</t>
  </si>
  <si>
    <t xml:space="preserve">   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</si>
  <si>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</si>
  <si>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</si>
  <si>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</si>
  <si>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</si>
  <si>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</si>
  <si>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</si>
  <si>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</si>
  <si>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</si>
  <si>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</si>
  <si>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</si>
  <si>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</si>
  <si>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</si>
  <si>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</si>
  <si>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</si>
  <si>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</si>
  <si>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2022</t>
  </si>
  <si>
    <t>1.2</t>
  </si>
  <si>
    <t>1.1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</si>
  <si>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</si>
  <si>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</si>
  <si>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1.1.1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</si>
  <si>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</si>
  <si>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</si>
  <si>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</si>
  <si>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соответствии с Федеральным законом № 44-ФЗ</t>
  </si>
  <si>
    <t>26411</t>
  </si>
  <si>
    <t>1.1.1.2</t>
  </si>
  <si>
    <t xml:space="preserve">   В соответствии с Федеральным законом № 223-ФЗ</t>
  </si>
  <si>
    <t>26412</t>
  </si>
  <si>
    <t>1.1.2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</si>
  <si>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</si>
  <si>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</si>
  <si>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</si>
  <si>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</si>
  <si>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</si>
  <si>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национальные проекты</t>
  </si>
  <si>
    <t>26421.1</t>
  </si>
  <si>
    <t>1.1.2.1.2</t>
  </si>
  <si>
    <t xml:space="preserve">    из них (не включая национальные проекты):</t>
  </si>
  <si>
    <t>26421.2</t>
  </si>
  <si>
    <t>1.1.2.2</t>
  </si>
  <si>
    <t>26422</t>
  </si>
  <si>
    <t>1.1.3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</si>
  <si>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</si>
  <si>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</si>
  <si>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</si>
  <si>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</si>
  <si>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</si>
  <si>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</si>
  <si>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1.1.3.1.2</t>
  </si>
  <si>
    <t>26451.2</t>
  </si>
  <si>
    <t>1.1.3.2</t>
  </si>
  <si>
    <t>26452</t>
  </si>
  <si>
    <t xml:space="preserve"> 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</si>
  <si>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</si>
  <si>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1.2.1</t>
  </si>
  <si>
    <t xml:space="preserve">  В том числе по году начала закупки</t>
  </si>
  <si>
    <t>26510</t>
  </si>
  <si>
    <t>1.3</t>
  </si>
  <si>
    <t xml:space="preserve"> 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</si>
  <si>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</si>
  <si>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1.3.1</t>
  </si>
  <si>
    <t>26610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</si>
  <si>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</si>
  <si>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</si>
  <si>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</si>
  <si>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</si>
  <si>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</si>
  <si>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</si>
  <si>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</si>
  <si>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</si>
  <si>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</si>
  <si>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декабря</t>
  </si>
  <si>
    <t>директор</t>
  </si>
  <si>
    <t>План финансово-хозяйственной деятельности на 2023 г.</t>
  </si>
  <si>
    <t>"30"декабря  2022 г.</t>
  </si>
  <si>
    <t>30.12.2022</t>
  </si>
  <si>
    <t>от "30" декабря 2022 г.</t>
  </si>
  <si>
    <t>и плановый период 2024 и 2025 годов</t>
  </si>
  <si>
    <t xml:space="preserve">    Субсидии бюджетным учреждениям  на обеспечение оснащения государственноых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реализации муниципальной программы Зерноградского района "Развитие образования"</t>
  </si>
  <si>
    <t>30</t>
  </si>
  <si>
    <t>на 2025 г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</si>
  <si>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</si>
  <si>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603У2716</t>
  </si>
  <si>
    <t>6111011496</t>
  </si>
  <si>
    <t>Г.Н. Шевченко</t>
  </si>
  <si>
    <t>____________        Г.Н. Шевченко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</si>
</sst>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7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none"/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164" fontId="1" fillId="2" borderId="11" xfId="0" applyNumberFormat="1" applyFont="1" applyFill="1" applyBorder="1" applyAlignment="1">
      <alignment horizontal="left" wrapText="1" indent="2"/>
    </xf>
    <xf numFmtId="0" fontId="1" fillId="2" borderId="11" xfId="0" applyFont="1" applyFill="1" applyBorder="1" applyAlignment="1">
      <alignment horizontal="left" wrapText="1" indent="2"/>
    </xf>
    <xf numFmtId="49" fontId="1" fillId="2" borderId="9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7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wrapText="1" indent="1"/>
    </xf>
    <xf numFmtId="0" fontId="1" fillId="2" borderId="11" xfId="0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6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S141"/>
  <sheetViews>
    <sheetView tabSelected="1" view="pageBreakPreview" topLeftCell="B29" zoomScale="110" zoomScaleNormal="100" zoomScaleSheetLayoutView="110" workbookViewId="0">
      <selection activeCell="L43" sqref="L43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0.7109375" customWidth="1"/>
    <col min="5" max="11" width="8" hidden="1"/>
    <col min="12" max="14" width="12.7109375" customWidth="1"/>
    <col min="15" max="15" width="11.7109375" customWidth="1"/>
    <col min="17" max="17" width="17.7109375" customWidth="1"/>
    <col min="18" max="18" width="16.42578125" customWidth="1"/>
    <col min="19" max="19" width="21.5703125" customWidth="1"/>
  </cols>
  <sheetData>
    <row r="7" spans="14:15" ht="15" x14ac:dyDescent="0.25"/>
    <row r="8" spans="14:15" ht="15" x14ac:dyDescent="0.25">
      <c r="N8" s="38" t="s">
        <v>0</v>
      </c>
      <c r="O8" s="38"/>
    </row>
    <row r="9" spans="14:15" ht="15" x14ac:dyDescent="0.25">
      <c r="N9" s="39"/>
      <c r="O9" s="39"/>
    </row>
    <row r="10" spans="14:15" ht="17.100000000000001" customHeight="1" x14ac:dyDescent="0.25">
      <c r="N10" s="40" t="s">
        <v>1</v>
      </c>
      <c r="O10" s="40"/>
    </row>
    <row r="11" spans="14:15" ht="29.85" hidden="1" customHeight="1" x14ac:dyDescent="0.25">
      <c r="N11" s="41" t="s">
        <v>5</v>
      </c>
      <c r="O11" s="41"/>
    </row>
    <row r="12" spans="14:15" ht="17.100000000000001" hidden="1" customHeight="1" x14ac:dyDescent="0.25">
      <c r="N12" s="40" t="s">
        <v>2</v>
      </c>
      <c r="O12" s="40"/>
    </row>
    <row r="13" spans="14:15" ht="19.899999999999999" customHeight="1" x14ac:dyDescent="0.25">
      <c r="N13" s="43" t="s">
        <v>285</v>
      </c>
      <c r="O13" s="43"/>
    </row>
    <row r="14" spans="14:15" ht="16.5" x14ac:dyDescent="0.25">
      <c r="N14" s="2" t="s">
        <v>3</v>
      </c>
      <c r="O14" s="3" t="s">
        <v>4</v>
      </c>
    </row>
    <row r="15" spans="14:15" ht="15" x14ac:dyDescent="0.25">
      <c r="N15" s="42" t="s">
        <v>274</v>
      </c>
      <c r="O15" s="42"/>
    </row>
    <row r="16" spans="14:15" ht="15" x14ac:dyDescent="0.25"/>
    <row r="17" spans="1:15" ht="12.75" customHeight="1" x14ac:dyDescent="0.25">
      <c r="A17" s="59" t="s">
        <v>273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4"/>
    </row>
    <row r="18" spans="1:15" ht="12.75" customHeight="1" x14ac:dyDescent="0.25">
      <c r="A18" s="59" t="s">
        <v>277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7" t="s">
        <v>6</v>
      </c>
    </row>
    <row r="19" spans="1:15" ht="15" x14ac:dyDescent="0.25">
      <c r="O19" s="58"/>
    </row>
    <row r="20" spans="1:15" ht="11.45" customHeight="1" x14ac:dyDescent="0.25">
      <c r="B20" s="60" t="s">
        <v>276</v>
      </c>
      <c r="C20" s="60"/>
      <c r="D20" s="60"/>
      <c r="N20" s="5" t="s">
        <v>7</v>
      </c>
      <c r="O20" s="6" t="s">
        <v>275</v>
      </c>
    </row>
    <row r="21" spans="1:15" ht="15" x14ac:dyDescent="0.25">
      <c r="A21" s="1" t="s">
        <v>8</v>
      </c>
      <c r="N21" s="5" t="s">
        <v>9</v>
      </c>
      <c r="O21" s="7" t="s">
        <v>48</v>
      </c>
    </row>
    <row r="22" spans="1:15" ht="22.7" customHeight="1" x14ac:dyDescent="0.25">
      <c r="A22" s="1" t="s">
        <v>10</v>
      </c>
      <c r="B22" s="47" t="s">
        <v>47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N22" s="5" t="s">
        <v>11</v>
      </c>
      <c r="O22" s="7" t="s">
        <v>49</v>
      </c>
    </row>
    <row r="23" spans="1:15" ht="15" x14ac:dyDescent="0.25">
      <c r="N23" s="5" t="s">
        <v>9</v>
      </c>
      <c r="O23" s="7" t="s">
        <v>282</v>
      </c>
    </row>
    <row r="24" spans="1:15" ht="15" x14ac:dyDescent="0.25">
      <c r="N24" s="5" t="s">
        <v>12</v>
      </c>
      <c r="O24" s="7" t="s">
        <v>283</v>
      </c>
    </row>
    <row r="25" spans="1:15" ht="46.5" customHeight="1" x14ac:dyDescent="0.25">
      <c r="A25" s="1" t="s">
        <v>13</v>
      </c>
      <c r="B25" s="47" t="s">
        <v>281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N25" s="5" t="s">
        <v>14</v>
      </c>
      <c r="O25" s="7" t="s">
        <v>50</v>
      </c>
    </row>
    <row r="26" spans="1:15" ht="15" x14ac:dyDescent="0.25">
      <c r="A26" s="1" t="s">
        <v>15</v>
      </c>
      <c r="N26" s="5" t="s">
        <v>16</v>
      </c>
      <c r="O26" s="8" t="s">
        <v>17</v>
      </c>
    </row>
    <row r="27" spans="1:15" ht="15" x14ac:dyDescent="0.25"/>
    <row r="28" spans="1:15" ht="15" x14ac:dyDescent="0.25">
      <c r="A28" s="48" t="s">
        <v>18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" x14ac:dyDescent="0.25"/>
    <row r="30" spans="1:15" ht="15.75" customHeight="1" x14ac:dyDescent="0.25">
      <c r="A30" s="49" t="s">
        <v>19</v>
      </c>
      <c r="B30" s="52" t="s">
        <v>20</v>
      </c>
      <c r="C30" s="52" t="s">
        <v>21</v>
      </c>
      <c r="D30" s="52" t="s">
        <v>22</v>
      </c>
      <c r="E30" s="52" t="s">
        <v>23</v>
      </c>
      <c r="F30" s="52" t="s">
        <v>24</v>
      </c>
      <c r="G30" s="52" t="s">
        <v>25</v>
      </c>
      <c r="H30" s="52" t="s">
        <v>26</v>
      </c>
      <c r="I30" s="52" t="s">
        <v>53</v>
      </c>
      <c r="J30" s="52" t="s">
        <v>27</v>
      </c>
      <c r="K30" s="52" t="s">
        <v>28</v>
      </c>
      <c r="L30" s="44" t="s">
        <v>29</v>
      </c>
      <c r="M30" s="45"/>
      <c r="N30" s="45"/>
      <c r="O30" s="46"/>
    </row>
    <row r="31" spans="1:15" ht="26.45" customHeight="1" x14ac:dyDescent="0.25">
      <c r="A31" s="50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9" t="s">
        <v>51</v>
      </c>
      <c r="M31" s="9" t="s">
        <v>52</v>
      </c>
      <c r="N31" s="9" t="s">
        <v>280</v>
      </c>
      <c r="O31" s="55" t="s">
        <v>30</v>
      </c>
    </row>
    <row r="32" spans="1:15" ht="34.15" customHeight="1" x14ac:dyDescent="0.25">
      <c r="A32" s="5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10" t="s">
        <v>31</v>
      </c>
      <c r="M32" s="10" t="s">
        <v>32</v>
      </c>
      <c r="N32" s="10" t="s">
        <v>33</v>
      </c>
      <c r="O32" s="56"/>
    </row>
    <row r="33" spans="1:19" ht="15" x14ac:dyDescent="0.25">
      <c r="A33" s="11" t="s">
        <v>34</v>
      </c>
      <c r="B33" s="12" t="s">
        <v>35</v>
      </c>
      <c r="C33" s="12" t="s">
        <v>36</v>
      </c>
      <c r="D33" s="12" t="s">
        <v>37</v>
      </c>
      <c r="E33" s="12" t="s">
        <v>37</v>
      </c>
      <c r="F33" s="12" t="s">
        <v>37</v>
      </c>
      <c r="G33" s="12" t="s">
        <v>37</v>
      </c>
      <c r="H33" s="12" t="s">
        <v>37</v>
      </c>
      <c r="I33" s="12" t="s">
        <v>37</v>
      </c>
      <c r="J33" s="12" t="s">
        <v>37</v>
      </c>
      <c r="K33" s="12" t="s">
        <v>37</v>
      </c>
      <c r="L33" s="12" t="s">
        <v>38</v>
      </c>
      <c r="M33" s="12" t="s">
        <v>39</v>
      </c>
      <c r="N33" s="12" t="s">
        <v>40</v>
      </c>
      <c r="O33" s="13" t="s">
        <v>41</v>
      </c>
    </row>
    <row r="34" spans="1:19" ht="15" x14ac:dyDescent="0.25">
      <c r="A34" s="14" t="s">
        <v>42</v>
      </c>
      <c r="B34" s="15" t="s">
        <v>43</v>
      </c>
      <c r="C34" s="16" t="s">
        <v>44</v>
      </c>
      <c r="D34" s="16" t="s">
        <v>44</v>
      </c>
      <c r="E34" s="16" t="s">
        <v>44</v>
      </c>
      <c r="F34" s="16" t="s">
        <v>44</v>
      </c>
      <c r="G34" s="16" t="s">
        <v>44</v>
      </c>
      <c r="H34" s="16" t="s">
        <v>44</v>
      </c>
      <c r="I34" s="16" t="s">
        <v>44</v>
      </c>
      <c r="J34" s="16" t="s">
        <v>44</v>
      </c>
      <c r="K34" s="16" t="s">
        <v>44</v>
      </c>
      <c r="L34" s="17">
        <v>45266.99</v>
      </c>
      <c r="M34" s="17">
        <v>0</v>
      </c>
      <c r="N34" s="17">
        <v>0</v>
      </c>
      <c r="O34" s="18"/>
      <c r="Q34" s="37"/>
      <c r="R34" s="37"/>
      <c r="S34" s="37"/>
    </row>
    <row r="35" spans="1:19" ht="15" x14ac:dyDescent="0.25">
      <c r="A35" s="14" t="s">
        <v>45</v>
      </c>
      <c r="B35" s="19" t="s">
        <v>46</v>
      </c>
      <c r="C35" s="20" t="s">
        <v>44</v>
      </c>
      <c r="D35" s="20" t="s">
        <v>44</v>
      </c>
      <c r="E35" s="20" t="s">
        <v>44</v>
      </c>
      <c r="F35" s="20" t="s">
        <v>44</v>
      </c>
      <c r="G35" s="20" t="s">
        <v>44</v>
      </c>
      <c r="H35" s="20" t="s">
        <v>44</v>
      </c>
      <c r="I35" s="20" t="s">
        <v>44</v>
      </c>
      <c r="J35" s="20" t="s">
        <v>44</v>
      </c>
      <c r="K35" s="20" t="s">
        <v>44</v>
      </c>
      <c r="L35" s="21">
        <v>0</v>
      </c>
      <c r="M35" s="21">
        <v>0</v>
      </c>
      <c r="N35" s="21">
        <v>0</v>
      </c>
      <c r="O35" s="22"/>
    </row>
    <row r="36" spans="1:19" ht="45.75" x14ac:dyDescent="0.25">
      <c r="A36" s="23" t="s">
        <v>57</v>
      </c>
      <c r="B36" s="24" t="s">
        <v>58</v>
      </c>
      <c r="C36" s="25" t="s">
        <v>59</v>
      </c>
      <c r="D36" s="26" t="s">
        <v>60</v>
      </c>
      <c r="E36" s="26" t="s">
        <v>61</v>
      </c>
      <c r="F36" s="26" t="s">
        <v>62</v>
      </c>
      <c r="G36" s="26" t="s">
        <v>63</v>
      </c>
      <c r="H36" s="26" t="s">
        <v>59</v>
      </c>
      <c r="I36" s="26" t="s">
        <v>59</v>
      </c>
      <c r="J36" s="26" t="s">
        <v>64</v>
      </c>
      <c r="K36" s="26" t="s">
        <v>60</v>
      </c>
      <c r="L36" s="21">
        <f>L37+L38+L43</f>
        <v>15689700</v>
      </c>
      <c r="M36" s="21">
        <f t="shared" ref="M36:N36" si="0">M37+M38+M43</f>
        <v>15557600</v>
      </c>
      <c r="N36" s="21">
        <f t="shared" si="0"/>
        <v>16130600</v>
      </c>
      <c r="O36" s="22">
        <v>0</v>
      </c>
      <c r="Q36" s="37"/>
      <c r="R36" s="37"/>
      <c r="S36" s="37"/>
    </row>
    <row r="37" spans="1:19" ht="45.75" x14ac:dyDescent="0.25">
      <c r="A37" s="27" t="s">
        <v>65</v>
      </c>
      <c r="B37" s="28" t="s">
        <v>66</v>
      </c>
      <c r="C37" s="26" t="s">
        <v>67</v>
      </c>
      <c r="D37" s="26" t="s">
        <v>60</v>
      </c>
      <c r="E37" s="26" t="s">
        <v>61</v>
      </c>
      <c r="F37" s="26" t="s">
        <v>62</v>
      </c>
      <c r="G37" s="26" t="s">
        <v>35</v>
      </c>
      <c r="H37" s="26" t="s">
        <v>59</v>
      </c>
      <c r="I37" s="26" t="s">
        <v>67</v>
      </c>
      <c r="J37" s="26" t="s">
        <v>64</v>
      </c>
      <c r="K37" s="26" t="s">
        <v>60</v>
      </c>
      <c r="L37" s="29">
        <v>50900</v>
      </c>
      <c r="M37" s="29">
        <v>50900</v>
      </c>
      <c r="N37" s="29">
        <v>50900</v>
      </c>
      <c r="O37" s="22">
        <v>0</v>
      </c>
    </row>
    <row r="38" spans="1:19" ht="45.75" x14ac:dyDescent="0.25">
      <c r="A38" s="27" t="s">
        <v>68</v>
      </c>
      <c r="B38" s="28" t="s">
        <v>69</v>
      </c>
      <c r="C38" s="26" t="s">
        <v>70</v>
      </c>
      <c r="D38" s="26" t="s">
        <v>60</v>
      </c>
      <c r="E38" s="26" t="s">
        <v>61</v>
      </c>
      <c r="F38" s="26" t="s">
        <v>62</v>
      </c>
      <c r="G38" s="26" t="s">
        <v>63</v>
      </c>
      <c r="H38" s="26" t="s">
        <v>59</v>
      </c>
      <c r="I38" s="26" t="s">
        <v>70</v>
      </c>
      <c r="J38" s="26" t="s">
        <v>64</v>
      </c>
      <c r="K38" s="26" t="s">
        <v>60</v>
      </c>
      <c r="L38" s="29">
        <f>L39+L41</f>
        <v>14386500</v>
      </c>
      <c r="M38" s="29">
        <f t="shared" ref="M38" si="1">M39+M41</f>
        <v>14198100</v>
      </c>
      <c r="N38" s="29">
        <f>N39+N41</f>
        <v>14764200</v>
      </c>
      <c r="O38" s="22">
        <v>0</v>
      </c>
    </row>
    <row r="39" spans="1:19" ht="45.75" x14ac:dyDescent="0.25">
      <c r="A39" s="27" t="s">
        <v>71</v>
      </c>
      <c r="B39" s="28" t="s">
        <v>72</v>
      </c>
      <c r="C39" s="26" t="s">
        <v>70</v>
      </c>
      <c r="D39" s="26" t="s">
        <v>60</v>
      </c>
      <c r="E39" s="26" t="s">
        <v>61</v>
      </c>
      <c r="F39" s="26" t="s">
        <v>62</v>
      </c>
      <c r="G39" s="26" t="s">
        <v>37</v>
      </c>
      <c r="H39" s="26" t="s">
        <v>59</v>
      </c>
      <c r="I39" s="26" t="s">
        <v>70</v>
      </c>
      <c r="J39" s="26" t="s">
        <v>64</v>
      </c>
      <c r="K39" s="26" t="s">
        <v>60</v>
      </c>
      <c r="L39" s="29">
        <f>2480300+11563300+342900</f>
        <v>14386500</v>
      </c>
      <c r="M39" s="29">
        <f>11434600+360400+2403100</f>
        <v>14198100</v>
      </c>
      <c r="N39" s="29">
        <f>2403100+11986200+374900</f>
        <v>14764200</v>
      </c>
      <c r="O39" s="22">
        <v>0</v>
      </c>
    </row>
    <row r="40" spans="1:19" ht="45.75" x14ac:dyDescent="0.25">
      <c r="A40" s="27" t="s">
        <v>73</v>
      </c>
      <c r="B40" s="28" t="s">
        <v>74</v>
      </c>
      <c r="C40" s="26" t="s">
        <v>70</v>
      </c>
      <c r="D40" s="26" t="s">
        <v>60</v>
      </c>
      <c r="E40" s="26" t="s">
        <v>61</v>
      </c>
      <c r="F40" s="26" t="s">
        <v>62</v>
      </c>
      <c r="G40" s="26" t="s">
        <v>37</v>
      </c>
      <c r="H40" s="26" t="s">
        <v>59</v>
      </c>
      <c r="I40" s="26" t="s">
        <v>70</v>
      </c>
      <c r="J40" s="26" t="s">
        <v>64</v>
      </c>
      <c r="K40" s="26" t="s">
        <v>60</v>
      </c>
      <c r="L40" s="29">
        <v>0</v>
      </c>
      <c r="M40" s="29">
        <v>0</v>
      </c>
      <c r="N40" s="29">
        <v>0</v>
      </c>
      <c r="O40" s="22">
        <v>0</v>
      </c>
    </row>
    <row r="41" spans="1:19" ht="45.75" x14ac:dyDescent="0.25">
      <c r="A41" s="27" t="s">
        <v>75</v>
      </c>
      <c r="B41" s="28" t="s">
        <v>76</v>
      </c>
      <c r="C41" s="26" t="s">
        <v>70</v>
      </c>
      <c r="D41" s="26" t="s">
        <v>60</v>
      </c>
      <c r="E41" s="26" t="s">
        <v>61</v>
      </c>
      <c r="F41" s="26" t="s">
        <v>62</v>
      </c>
      <c r="G41" s="26" t="s">
        <v>35</v>
      </c>
      <c r="H41" s="26" t="s">
        <v>59</v>
      </c>
      <c r="I41" s="26" t="s">
        <v>70</v>
      </c>
      <c r="J41" s="26" t="s">
        <v>64</v>
      </c>
      <c r="K41" s="26" t="s">
        <v>60</v>
      </c>
      <c r="L41" s="29">
        <v>0</v>
      </c>
      <c r="M41" s="29">
        <v>0</v>
      </c>
      <c r="N41" s="29">
        <v>0</v>
      </c>
      <c r="O41" s="22">
        <v>0</v>
      </c>
    </row>
    <row r="42" spans="1:19" ht="45.75" x14ac:dyDescent="0.25">
      <c r="A42" s="27" t="s">
        <v>77</v>
      </c>
      <c r="B42" s="28" t="s">
        <v>78</v>
      </c>
      <c r="C42" s="26" t="s">
        <v>79</v>
      </c>
      <c r="D42" s="26" t="s">
        <v>60</v>
      </c>
      <c r="E42" s="26" t="s">
        <v>61</v>
      </c>
      <c r="F42" s="26" t="s">
        <v>62</v>
      </c>
      <c r="G42" s="26" t="s">
        <v>35</v>
      </c>
      <c r="H42" s="26" t="s">
        <v>59</v>
      </c>
      <c r="I42" s="26" t="s">
        <v>79</v>
      </c>
      <c r="J42" s="26" t="s">
        <v>64</v>
      </c>
      <c r="K42" s="26" t="s">
        <v>60</v>
      </c>
      <c r="L42" s="29">
        <v>0</v>
      </c>
      <c r="M42" s="29">
        <v>0</v>
      </c>
      <c r="N42" s="29">
        <v>0</v>
      </c>
      <c r="O42" s="22">
        <v>0</v>
      </c>
    </row>
    <row r="43" spans="1:19" ht="45.75" x14ac:dyDescent="0.25">
      <c r="A43" s="27" t="s">
        <v>80</v>
      </c>
      <c r="B43" s="28" t="s">
        <v>81</v>
      </c>
      <c r="C43" s="26" t="s">
        <v>82</v>
      </c>
      <c r="D43" s="26" t="s">
        <v>60</v>
      </c>
      <c r="E43" s="26" t="s">
        <v>61</v>
      </c>
      <c r="F43" s="26" t="s">
        <v>62</v>
      </c>
      <c r="G43" s="26" t="s">
        <v>63</v>
      </c>
      <c r="H43" s="26" t="s">
        <v>59</v>
      </c>
      <c r="I43" s="26" t="s">
        <v>82</v>
      </c>
      <c r="J43" s="26" t="s">
        <v>64</v>
      </c>
      <c r="K43" s="26" t="s">
        <v>60</v>
      </c>
      <c r="L43" s="29">
        <f>1330400-78100</f>
        <v>1252300</v>
      </c>
      <c r="M43" s="29">
        <v>1308600</v>
      </c>
      <c r="N43" s="29">
        <v>1315500</v>
      </c>
      <c r="O43" s="22">
        <v>0</v>
      </c>
    </row>
    <row r="44" spans="1:19" ht="45.75" x14ac:dyDescent="0.25">
      <c r="A44" s="27" t="s">
        <v>83</v>
      </c>
      <c r="B44" s="28" t="s">
        <v>84</v>
      </c>
      <c r="C44" s="26" t="s">
        <v>82</v>
      </c>
      <c r="D44" s="26" t="s">
        <v>60</v>
      </c>
      <c r="E44" s="26" t="s">
        <v>61</v>
      </c>
      <c r="F44" s="26" t="s">
        <v>62</v>
      </c>
      <c r="G44" s="26" t="s">
        <v>38</v>
      </c>
      <c r="H44" s="26" t="s">
        <v>59</v>
      </c>
      <c r="I44" s="26" t="s">
        <v>82</v>
      </c>
      <c r="J44" s="26" t="s">
        <v>64</v>
      </c>
      <c r="K44" s="26" t="s">
        <v>60</v>
      </c>
      <c r="L44" s="29">
        <f>L43</f>
        <v>1252300</v>
      </c>
      <c r="M44" s="29">
        <f>M43</f>
        <v>1308600</v>
      </c>
      <c r="N44" s="29">
        <f>N43</f>
        <v>1315500</v>
      </c>
      <c r="O44" s="22">
        <v>0</v>
      </c>
    </row>
    <row r="45" spans="1:19" ht="45.75" x14ac:dyDescent="0.25">
      <c r="A45" s="27" t="s">
        <v>85</v>
      </c>
      <c r="B45" s="28" t="s">
        <v>86</v>
      </c>
      <c r="C45" s="26" t="s">
        <v>82</v>
      </c>
      <c r="D45" s="26" t="s">
        <v>60</v>
      </c>
      <c r="E45" s="26" t="s">
        <v>61</v>
      </c>
      <c r="F45" s="26" t="s">
        <v>62</v>
      </c>
      <c r="G45" s="26" t="s">
        <v>39</v>
      </c>
      <c r="H45" s="26" t="s">
        <v>59</v>
      </c>
      <c r="I45" s="26" t="s">
        <v>82</v>
      </c>
      <c r="J45" s="26" t="s">
        <v>64</v>
      </c>
      <c r="K45" s="26" t="s">
        <v>60</v>
      </c>
      <c r="L45" s="29">
        <v>0</v>
      </c>
      <c r="M45" s="29">
        <v>0</v>
      </c>
      <c r="N45" s="29">
        <v>0</v>
      </c>
      <c r="O45" s="22">
        <v>0</v>
      </c>
    </row>
    <row r="46" spans="1:19" ht="45.75" x14ac:dyDescent="0.25">
      <c r="A46" s="27" t="s">
        <v>87</v>
      </c>
      <c r="B46" s="28" t="s">
        <v>88</v>
      </c>
      <c r="C46" s="26" t="s">
        <v>89</v>
      </c>
      <c r="D46" s="26" t="s">
        <v>60</v>
      </c>
      <c r="E46" s="26" t="s">
        <v>61</v>
      </c>
      <c r="F46" s="26" t="s">
        <v>62</v>
      </c>
      <c r="G46" s="26" t="s">
        <v>63</v>
      </c>
      <c r="H46" s="26" t="s">
        <v>59</v>
      </c>
      <c r="I46" s="26" t="s">
        <v>89</v>
      </c>
      <c r="J46" s="26" t="s">
        <v>64</v>
      </c>
      <c r="K46" s="26" t="s">
        <v>60</v>
      </c>
      <c r="L46" s="29">
        <v>0</v>
      </c>
      <c r="M46" s="29">
        <v>0</v>
      </c>
      <c r="N46" s="29">
        <v>0</v>
      </c>
      <c r="O46" s="22">
        <v>0</v>
      </c>
    </row>
    <row r="47" spans="1:19" ht="45.75" x14ac:dyDescent="0.25">
      <c r="A47" s="27" t="s">
        <v>90</v>
      </c>
      <c r="B47" s="28" t="s">
        <v>91</v>
      </c>
      <c r="C47" s="26" t="s">
        <v>59</v>
      </c>
      <c r="D47" s="26" t="s">
        <v>60</v>
      </c>
      <c r="E47" s="26" t="s">
        <v>61</v>
      </c>
      <c r="F47" s="26" t="s">
        <v>62</v>
      </c>
      <c r="G47" s="26" t="s">
        <v>63</v>
      </c>
      <c r="H47" s="26" t="s">
        <v>59</v>
      </c>
      <c r="I47" s="26" t="s">
        <v>59</v>
      </c>
      <c r="J47" s="26" t="s">
        <v>64</v>
      </c>
      <c r="K47" s="26" t="s">
        <v>60</v>
      </c>
      <c r="L47" s="29">
        <v>0</v>
      </c>
      <c r="M47" s="29">
        <v>0</v>
      </c>
      <c r="N47" s="29">
        <v>0</v>
      </c>
      <c r="O47" s="22">
        <v>0</v>
      </c>
    </row>
    <row r="48" spans="1:19" ht="45.75" x14ac:dyDescent="0.25">
      <c r="A48" s="27" t="s">
        <v>92</v>
      </c>
      <c r="B48" s="28" t="s">
        <v>93</v>
      </c>
      <c r="C48" s="26" t="s">
        <v>59</v>
      </c>
      <c r="D48" s="26" t="s">
        <v>60</v>
      </c>
      <c r="E48" s="26" t="s">
        <v>61</v>
      </c>
      <c r="F48" s="26" t="s">
        <v>62</v>
      </c>
      <c r="G48" s="26" t="s">
        <v>63</v>
      </c>
      <c r="H48" s="26" t="s">
        <v>59</v>
      </c>
      <c r="I48" s="26" t="s">
        <v>59</v>
      </c>
      <c r="J48" s="26" t="s">
        <v>64</v>
      </c>
      <c r="K48" s="26" t="s">
        <v>60</v>
      </c>
      <c r="L48" s="29">
        <v>0</v>
      </c>
      <c r="M48" s="29">
        <v>0</v>
      </c>
      <c r="N48" s="29">
        <v>0</v>
      </c>
      <c r="O48" s="22">
        <v>0</v>
      </c>
    </row>
    <row r="49" spans="1:15" ht="45.75" x14ac:dyDescent="0.25">
      <c r="A49" s="27" t="s">
        <v>94</v>
      </c>
      <c r="B49" s="28" t="s">
        <v>95</v>
      </c>
      <c r="C49" s="26" t="s">
        <v>96</v>
      </c>
      <c r="D49" s="26" t="s">
        <v>60</v>
      </c>
      <c r="E49" s="26" t="s">
        <v>61</v>
      </c>
      <c r="F49" s="26" t="s">
        <v>62</v>
      </c>
      <c r="G49" s="26" t="s">
        <v>63</v>
      </c>
      <c r="H49" s="26" t="s">
        <v>59</v>
      </c>
      <c r="I49" s="26" t="s">
        <v>96</v>
      </c>
      <c r="J49" s="26" t="s">
        <v>64</v>
      </c>
      <c r="K49" s="26" t="s">
        <v>60</v>
      </c>
      <c r="L49" s="29">
        <v>0</v>
      </c>
      <c r="M49" s="29">
        <v>0</v>
      </c>
      <c r="N49" s="29">
        <v>0</v>
      </c>
      <c r="O49" s="22">
        <v>0</v>
      </c>
    </row>
    <row r="50" spans="1:15" ht="45.75" x14ac:dyDescent="0.25">
      <c r="A50" s="23" t="s">
        <v>97</v>
      </c>
      <c r="B50" s="24" t="s">
        <v>98</v>
      </c>
      <c r="C50" s="25" t="s">
        <v>59</v>
      </c>
      <c r="D50" s="26" t="s">
        <v>60</v>
      </c>
      <c r="E50" s="26" t="s">
        <v>61</v>
      </c>
      <c r="F50" s="26" t="s">
        <v>62</v>
      </c>
      <c r="G50" s="26" t="s">
        <v>63</v>
      </c>
      <c r="H50" s="26" t="s">
        <v>59</v>
      </c>
      <c r="I50" s="26" t="s">
        <v>59</v>
      </c>
      <c r="J50" s="26" t="s">
        <v>64</v>
      </c>
      <c r="K50" s="26" t="s">
        <v>60</v>
      </c>
      <c r="L50" s="21">
        <f>L51+L69+L84+L106</f>
        <v>15724786.99</v>
      </c>
      <c r="M50" s="21">
        <f t="shared" ref="M50:N50" si="2">M51+M69+M84+M106</f>
        <v>15547420</v>
      </c>
      <c r="N50" s="21">
        <f t="shared" si="2"/>
        <v>16120420</v>
      </c>
      <c r="O50" s="22">
        <v>0</v>
      </c>
    </row>
    <row r="51" spans="1:15" ht="45.75" x14ac:dyDescent="0.25">
      <c r="A51" s="27" t="s">
        <v>99</v>
      </c>
      <c r="B51" s="28"/>
      <c r="C51" s="26" t="s">
        <v>59</v>
      </c>
      <c r="D51" s="26" t="s">
        <v>60</v>
      </c>
      <c r="E51" s="26" t="s">
        <v>61</v>
      </c>
      <c r="F51" s="26" t="s">
        <v>62</v>
      </c>
      <c r="G51" s="26" t="s">
        <v>34</v>
      </c>
      <c r="H51" s="26" t="s">
        <v>59</v>
      </c>
      <c r="I51" s="26" t="s">
        <v>59</v>
      </c>
      <c r="J51" s="26" t="s">
        <v>64</v>
      </c>
      <c r="K51" s="26" t="s">
        <v>60</v>
      </c>
      <c r="L51" s="29">
        <f>L52+L60+L66</f>
        <v>2480300</v>
      </c>
      <c r="M51" s="29">
        <f t="shared" ref="M51:N51" si="3">M52+M60+M66</f>
        <v>2403100</v>
      </c>
      <c r="N51" s="29">
        <f t="shared" si="3"/>
        <v>2403100</v>
      </c>
      <c r="O51" s="22">
        <v>0</v>
      </c>
    </row>
    <row r="52" spans="1:15" ht="45.75" x14ac:dyDescent="0.25">
      <c r="A52" s="27" t="s">
        <v>100</v>
      </c>
      <c r="B52" s="28" t="s">
        <v>101</v>
      </c>
      <c r="C52" s="26" t="s">
        <v>59</v>
      </c>
      <c r="D52" s="26" t="s">
        <v>60</v>
      </c>
      <c r="E52" s="26" t="s">
        <v>61</v>
      </c>
      <c r="F52" s="26" t="s">
        <v>62</v>
      </c>
      <c r="G52" s="26" t="s">
        <v>34</v>
      </c>
      <c r="H52" s="26" t="s">
        <v>59</v>
      </c>
      <c r="I52" s="26" t="s">
        <v>59</v>
      </c>
      <c r="J52" s="26" t="s">
        <v>64</v>
      </c>
      <c r="K52" s="26" t="s">
        <v>60</v>
      </c>
      <c r="L52" s="29">
        <f>L53+L55</f>
        <v>1127100</v>
      </c>
      <c r="M52" s="29">
        <f t="shared" ref="M52:N52" si="4">M53+M55</f>
        <v>1182000</v>
      </c>
      <c r="N52" s="29">
        <f t="shared" si="4"/>
        <v>1182000</v>
      </c>
      <c r="O52" s="22">
        <v>0</v>
      </c>
    </row>
    <row r="53" spans="1:15" ht="45.75" x14ac:dyDescent="0.25">
      <c r="A53" s="27" t="s">
        <v>102</v>
      </c>
      <c r="B53" s="28" t="s">
        <v>103</v>
      </c>
      <c r="C53" s="26" t="s">
        <v>104</v>
      </c>
      <c r="D53" s="26" t="s">
        <v>60</v>
      </c>
      <c r="E53" s="26" t="s">
        <v>61</v>
      </c>
      <c r="F53" s="26" t="s">
        <v>62</v>
      </c>
      <c r="G53" s="26" t="s">
        <v>34</v>
      </c>
      <c r="H53" s="26" t="s">
        <v>59</v>
      </c>
      <c r="I53" s="26" t="s">
        <v>59</v>
      </c>
      <c r="J53" s="26" t="s">
        <v>64</v>
      </c>
      <c r="K53" s="26" t="s">
        <v>60</v>
      </c>
      <c r="L53" s="29">
        <v>865700</v>
      </c>
      <c r="M53" s="29">
        <v>907800</v>
      </c>
      <c r="N53" s="29">
        <v>907800</v>
      </c>
      <c r="O53" s="22">
        <v>0</v>
      </c>
    </row>
    <row r="54" spans="1:15" ht="45.75" x14ac:dyDescent="0.25">
      <c r="A54" s="27" t="s">
        <v>105</v>
      </c>
      <c r="B54" s="28" t="s">
        <v>106</v>
      </c>
      <c r="C54" s="26" t="s">
        <v>107</v>
      </c>
      <c r="D54" s="26" t="s">
        <v>60</v>
      </c>
      <c r="E54" s="26" t="s">
        <v>61</v>
      </c>
      <c r="F54" s="26" t="s">
        <v>62</v>
      </c>
      <c r="G54" s="26" t="s">
        <v>34</v>
      </c>
      <c r="H54" s="26" t="s">
        <v>59</v>
      </c>
      <c r="I54" s="26" t="s">
        <v>59</v>
      </c>
      <c r="J54" s="26" t="s">
        <v>64</v>
      </c>
      <c r="K54" s="26" t="s">
        <v>60</v>
      </c>
      <c r="L54" s="29">
        <v>0</v>
      </c>
      <c r="M54" s="29">
        <v>0</v>
      </c>
      <c r="N54" s="29">
        <v>0</v>
      </c>
      <c r="O54" s="22">
        <v>0</v>
      </c>
    </row>
    <row r="55" spans="1:15" ht="45.75" x14ac:dyDescent="0.25">
      <c r="A55" s="27" t="s">
        <v>108</v>
      </c>
      <c r="B55" s="28" t="s">
        <v>109</v>
      </c>
      <c r="C55" s="26" t="s">
        <v>110</v>
      </c>
      <c r="D55" s="26" t="s">
        <v>60</v>
      </c>
      <c r="E55" s="26" t="s">
        <v>61</v>
      </c>
      <c r="F55" s="26" t="s">
        <v>62</v>
      </c>
      <c r="G55" s="26" t="s">
        <v>34</v>
      </c>
      <c r="H55" s="26" t="s">
        <v>59</v>
      </c>
      <c r="I55" s="26" t="s">
        <v>59</v>
      </c>
      <c r="J55" s="26" t="s">
        <v>64</v>
      </c>
      <c r="K55" s="26" t="s">
        <v>60</v>
      </c>
      <c r="L55" s="29">
        <v>261400</v>
      </c>
      <c r="M55" s="29">
        <v>274200</v>
      </c>
      <c r="N55" s="29">
        <v>274200</v>
      </c>
      <c r="O55" s="22">
        <v>0</v>
      </c>
    </row>
    <row r="56" spans="1:15" ht="45.75" x14ac:dyDescent="0.25">
      <c r="A56" s="27" t="s">
        <v>111</v>
      </c>
      <c r="B56" s="28" t="s">
        <v>112</v>
      </c>
      <c r="C56" s="26" t="s">
        <v>110</v>
      </c>
      <c r="D56" s="26" t="s">
        <v>113</v>
      </c>
      <c r="E56" s="26" t="s">
        <v>61</v>
      </c>
      <c r="F56" s="26" t="s">
        <v>62</v>
      </c>
      <c r="G56" s="26" t="s">
        <v>34</v>
      </c>
      <c r="H56" s="26" t="s">
        <v>59</v>
      </c>
      <c r="I56" s="26" t="s">
        <v>59</v>
      </c>
      <c r="J56" s="26" t="s">
        <v>64</v>
      </c>
      <c r="K56" s="26" t="s">
        <v>113</v>
      </c>
      <c r="L56" s="29">
        <f>L55</f>
        <v>261400</v>
      </c>
      <c r="M56" s="29">
        <f>M55</f>
        <v>274200</v>
      </c>
      <c r="N56" s="29">
        <f>N55</f>
        <v>274200</v>
      </c>
      <c r="O56" s="22">
        <v>0</v>
      </c>
    </row>
    <row r="57" spans="1:15" ht="45.75" x14ac:dyDescent="0.25">
      <c r="A57" s="27" t="s">
        <v>114</v>
      </c>
      <c r="B57" s="28" t="s">
        <v>115</v>
      </c>
      <c r="C57" s="26" t="s">
        <v>116</v>
      </c>
      <c r="D57" s="26" t="s">
        <v>60</v>
      </c>
      <c r="E57" s="26" t="s">
        <v>61</v>
      </c>
      <c r="F57" s="26" t="s">
        <v>62</v>
      </c>
      <c r="G57" s="26" t="s">
        <v>34</v>
      </c>
      <c r="H57" s="26" t="s">
        <v>59</v>
      </c>
      <c r="I57" s="26" t="s">
        <v>59</v>
      </c>
      <c r="J57" s="26" t="s">
        <v>64</v>
      </c>
      <c r="K57" s="26" t="s">
        <v>60</v>
      </c>
      <c r="L57" s="29">
        <v>0</v>
      </c>
      <c r="M57" s="29">
        <v>0</v>
      </c>
      <c r="N57" s="29">
        <v>0</v>
      </c>
      <c r="O57" s="22">
        <v>0</v>
      </c>
    </row>
    <row r="58" spans="1:15" ht="45.75" x14ac:dyDescent="0.25">
      <c r="A58" s="27" t="s">
        <v>117</v>
      </c>
      <c r="B58" s="28" t="s">
        <v>118</v>
      </c>
      <c r="C58" s="26" t="s">
        <v>119</v>
      </c>
      <c r="D58" s="26" t="s">
        <v>60</v>
      </c>
      <c r="E58" s="26" t="s">
        <v>61</v>
      </c>
      <c r="F58" s="26" t="s">
        <v>62</v>
      </c>
      <c r="G58" s="26" t="s">
        <v>34</v>
      </c>
      <c r="H58" s="26" t="s">
        <v>59</v>
      </c>
      <c r="I58" s="26" t="s">
        <v>59</v>
      </c>
      <c r="J58" s="26" t="s">
        <v>64</v>
      </c>
      <c r="K58" s="26" t="s">
        <v>60</v>
      </c>
      <c r="L58" s="29">
        <v>0</v>
      </c>
      <c r="M58" s="29">
        <v>0</v>
      </c>
      <c r="N58" s="29">
        <v>0</v>
      </c>
      <c r="O58" s="22">
        <v>0</v>
      </c>
    </row>
    <row r="59" spans="1:15" ht="45.75" x14ac:dyDescent="0.25">
      <c r="A59" s="27" t="s">
        <v>120</v>
      </c>
      <c r="B59" s="28" t="s">
        <v>121</v>
      </c>
      <c r="C59" s="26" t="s">
        <v>122</v>
      </c>
      <c r="D59" s="26" t="s">
        <v>60</v>
      </c>
      <c r="E59" s="26" t="s">
        <v>61</v>
      </c>
      <c r="F59" s="26" t="s">
        <v>62</v>
      </c>
      <c r="G59" s="26" t="s">
        <v>34</v>
      </c>
      <c r="H59" s="26" t="s">
        <v>59</v>
      </c>
      <c r="I59" s="26" t="s">
        <v>59</v>
      </c>
      <c r="J59" s="26" t="s">
        <v>64</v>
      </c>
      <c r="K59" s="26" t="s">
        <v>60</v>
      </c>
      <c r="L59" s="29">
        <v>0</v>
      </c>
      <c r="M59" s="29">
        <v>0</v>
      </c>
      <c r="N59" s="29">
        <v>0</v>
      </c>
      <c r="O59" s="22">
        <v>0</v>
      </c>
    </row>
    <row r="60" spans="1:15" ht="45.75" x14ac:dyDescent="0.25">
      <c r="A60" s="27" t="s">
        <v>123</v>
      </c>
      <c r="B60" s="28" t="s">
        <v>124</v>
      </c>
      <c r="C60" s="26" t="s">
        <v>125</v>
      </c>
      <c r="D60" s="26" t="s">
        <v>60</v>
      </c>
      <c r="E60" s="26" t="s">
        <v>61</v>
      </c>
      <c r="F60" s="26" t="s">
        <v>62</v>
      </c>
      <c r="G60" s="26" t="s">
        <v>34</v>
      </c>
      <c r="H60" s="26" t="s">
        <v>59</v>
      </c>
      <c r="I60" s="26" t="s">
        <v>59</v>
      </c>
      <c r="J60" s="26" t="s">
        <v>64</v>
      </c>
      <c r="K60" s="26" t="s">
        <v>60</v>
      </c>
      <c r="L60" s="29">
        <v>12200</v>
      </c>
      <c r="M60" s="29">
        <v>12200</v>
      </c>
      <c r="N60" s="29">
        <v>12200</v>
      </c>
      <c r="O60" s="22">
        <v>0</v>
      </c>
    </row>
    <row r="61" spans="1:15" ht="45.75" x14ac:dyDescent="0.25">
      <c r="A61" s="27" t="s">
        <v>126</v>
      </c>
      <c r="B61" s="28" t="s">
        <v>127</v>
      </c>
      <c r="C61" s="26" t="s">
        <v>128</v>
      </c>
      <c r="D61" s="26" t="s">
        <v>60</v>
      </c>
      <c r="E61" s="26" t="s">
        <v>61</v>
      </c>
      <c r="F61" s="26" t="s">
        <v>62</v>
      </c>
      <c r="G61" s="26" t="s">
        <v>34</v>
      </c>
      <c r="H61" s="26" t="s">
        <v>59</v>
      </c>
      <c r="I61" s="26" t="s">
        <v>59</v>
      </c>
      <c r="J61" s="26" t="s">
        <v>64</v>
      </c>
      <c r="K61" s="26" t="s">
        <v>60</v>
      </c>
      <c r="L61" s="29">
        <f>L60</f>
        <v>12200</v>
      </c>
      <c r="M61" s="29">
        <f>M60</f>
        <v>12200</v>
      </c>
      <c r="N61" s="29">
        <f>N60</f>
        <v>12200</v>
      </c>
      <c r="O61" s="22">
        <v>0</v>
      </c>
    </row>
    <row r="62" spans="1:15" ht="45.75" x14ac:dyDescent="0.25">
      <c r="A62" s="27" t="s">
        <v>129</v>
      </c>
      <c r="B62" s="28" t="s">
        <v>130</v>
      </c>
      <c r="C62" s="26" t="s">
        <v>131</v>
      </c>
      <c r="D62" s="26" t="s">
        <v>60</v>
      </c>
      <c r="E62" s="26" t="s">
        <v>61</v>
      </c>
      <c r="F62" s="26" t="s">
        <v>62</v>
      </c>
      <c r="G62" s="26" t="s">
        <v>34</v>
      </c>
      <c r="H62" s="26" t="s">
        <v>59</v>
      </c>
      <c r="I62" s="26" t="s">
        <v>59</v>
      </c>
      <c r="J62" s="26" t="s">
        <v>64</v>
      </c>
      <c r="K62" s="26" t="s">
        <v>60</v>
      </c>
      <c r="L62" s="29">
        <v>0</v>
      </c>
      <c r="M62" s="29">
        <v>0</v>
      </c>
      <c r="N62" s="29">
        <v>0</v>
      </c>
      <c r="O62" s="22">
        <v>0</v>
      </c>
    </row>
    <row r="63" spans="1:15" ht="45.75" x14ac:dyDescent="0.25">
      <c r="A63" s="27" t="s">
        <v>132</v>
      </c>
      <c r="B63" s="28" t="s">
        <v>133</v>
      </c>
      <c r="C63" s="26" t="s">
        <v>134</v>
      </c>
      <c r="D63" s="26" t="s">
        <v>60</v>
      </c>
      <c r="E63" s="26" t="s">
        <v>61</v>
      </c>
      <c r="F63" s="26" t="s">
        <v>62</v>
      </c>
      <c r="G63" s="26" t="s">
        <v>34</v>
      </c>
      <c r="H63" s="26" t="s">
        <v>59</v>
      </c>
      <c r="I63" s="26" t="s">
        <v>59</v>
      </c>
      <c r="J63" s="26" t="s">
        <v>64</v>
      </c>
      <c r="K63" s="26" t="s">
        <v>60</v>
      </c>
      <c r="L63" s="29">
        <v>0</v>
      </c>
      <c r="M63" s="29">
        <v>0</v>
      </c>
      <c r="N63" s="29">
        <v>0</v>
      </c>
      <c r="O63" s="22">
        <v>0</v>
      </c>
    </row>
    <row r="64" spans="1:15" ht="45.75" x14ac:dyDescent="0.25">
      <c r="A64" s="27" t="s">
        <v>135</v>
      </c>
      <c r="B64" s="28" t="s">
        <v>136</v>
      </c>
      <c r="C64" s="26" t="s">
        <v>59</v>
      </c>
      <c r="D64" s="26" t="s">
        <v>60</v>
      </c>
      <c r="E64" s="26" t="s">
        <v>61</v>
      </c>
      <c r="F64" s="26" t="s">
        <v>62</v>
      </c>
      <c r="G64" s="26" t="s">
        <v>34</v>
      </c>
      <c r="H64" s="26" t="s">
        <v>59</v>
      </c>
      <c r="I64" s="26" t="s">
        <v>59</v>
      </c>
      <c r="J64" s="26" t="s">
        <v>64</v>
      </c>
      <c r="K64" s="26" t="s">
        <v>60</v>
      </c>
      <c r="L64" s="29">
        <v>0</v>
      </c>
      <c r="M64" s="29">
        <v>0</v>
      </c>
      <c r="N64" s="29">
        <v>0</v>
      </c>
      <c r="O64" s="22">
        <v>0</v>
      </c>
    </row>
    <row r="65" spans="1:19" ht="45.75" x14ac:dyDescent="0.25">
      <c r="A65" s="27" t="s">
        <v>137</v>
      </c>
      <c r="B65" s="28" t="s">
        <v>138</v>
      </c>
      <c r="C65" s="26" t="s">
        <v>139</v>
      </c>
      <c r="D65" s="26" t="s">
        <v>60</v>
      </c>
      <c r="E65" s="26" t="s">
        <v>61</v>
      </c>
      <c r="F65" s="26" t="s">
        <v>62</v>
      </c>
      <c r="G65" s="26" t="s">
        <v>34</v>
      </c>
      <c r="H65" s="26" t="s">
        <v>59</v>
      </c>
      <c r="I65" s="26" t="s">
        <v>59</v>
      </c>
      <c r="J65" s="26" t="s">
        <v>64</v>
      </c>
      <c r="K65" s="26" t="s">
        <v>60</v>
      </c>
      <c r="L65" s="29">
        <v>0</v>
      </c>
      <c r="M65" s="29">
        <v>0</v>
      </c>
      <c r="N65" s="29">
        <v>0</v>
      </c>
      <c r="O65" s="22">
        <v>0</v>
      </c>
    </row>
    <row r="66" spans="1:19" ht="45.75" x14ac:dyDescent="0.25">
      <c r="A66" s="27" t="s">
        <v>140</v>
      </c>
      <c r="B66" s="28" t="s">
        <v>141</v>
      </c>
      <c r="C66" s="26" t="s">
        <v>59</v>
      </c>
      <c r="D66" s="26" t="s">
        <v>60</v>
      </c>
      <c r="E66" s="26" t="s">
        <v>61</v>
      </c>
      <c r="F66" s="26" t="s">
        <v>62</v>
      </c>
      <c r="G66" s="26" t="s">
        <v>34</v>
      </c>
      <c r="H66" s="26" t="s">
        <v>59</v>
      </c>
      <c r="I66" s="26" t="s">
        <v>59</v>
      </c>
      <c r="J66" s="26" t="s">
        <v>64</v>
      </c>
      <c r="K66" s="26" t="s">
        <v>60</v>
      </c>
      <c r="L66" s="29">
        <f>L67+L68</f>
        <v>1341000</v>
      </c>
      <c r="M66" s="29">
        <f t="shared" ref="M66:N66" si="5">M67+M68</f>
        <v>1208900</v>
      </c>
      <c r="N66" s="29">
        <f t="shared" si="5"/>
        <v>1208900</v>
      </c>
      <c r="O66" s="22">
        <v>0</v>
      </c>
    </row>
    <row r="67" spans="1:19" ht="45.75" x14ac:dyDescent="0.25">
      <c r="A67" s="27" t="s">
        <v>142</v>
      </c>
      <c r="B67" s="28" t="s">
        <v>143</v>
      </c>
      <c r="C67" s="26" t="s">
        <v>144</v>
      </c>
      <c r="D67" s="26" t="s">
        <v>60</v>
      </c>
      <c r="E67" s="26" t="s">
        <v>61</v>
      </c>
      <c r="F67" s="26" t="s">
        <v>62</v>
      </c>
      <c r="G67" s="26" t="s">
        <v>34</v>
      </c>
      <c r="H67" s="26" t="s">
        <v>59</v>
      </c>
      <c r="I67" s="26" t="s">
        <v>59</v>
      </c>
      <c r="J67" s="26" t="s">
        <v>64</v>
      </c>
      <c r="K67" s="26" t="s">
        <v>60</v>
      </c>
      <c r="L67" s="29">
        <v>181200</v>
      </c>
      <c r="M67" s="29">
        <v>49100</v>
      </c>
      <c r="N67" s="29">
        <v>49100</v>
      </c>
      <c r="O67" s="22">
        <v>0</v>
      </c>
    </row>
    <row r="68" spans="1:19" ht="45.75" x14ac:dyDescent="0.25">
      <c r="A68" s="27" t="s">
        <v>145</v>
      </c>
      <c r="B68" s="28" t="s">
        <v>146</v>
      </c>
      <c r="C68" s="26" t="s">
        <v>147</v>
      </c>
      <c r="D68" s="26" t="s">
        <v>60</v>
      </c>
      <c r="E68" s="26" t="s">
        <v>61</v>
      </c>
      <c r="F68" s="26" t="s">
        <v>62</v>
      </c>
      <c r="G68" s="26" t="s">
        <v>34</v>
      </c>
      <c r="H68" s="26" t="s">
        <v>59</v>
      </c>
      <c r="I68" s="26" t="s">
        <v>59</v>
      </c>
      <c r="J68" s="26" t="s">
        <v>64</v>
      </c>
      <c r="K68" s="26" t="s">
        <v>60</v>
      </c>
      <c r="L68" s="29">
        <v>1159800</v>
      </c>
      <c r="M68" s="29">
        <v>1159800</v>
      </c>
      <c r="N68" s="29">
        <v>1159800</v>
      </c>
      <c r="O68" s="22">
        <v>0</v>
      </c>
      <c r="Q68" s="37"/>
      <c r="R68" s="37"/>
      <c r="S68" s="37"/>
    </row>
    <row r="69" spans="1:19" ht="45.75" x14ac:dyDescent="0.25">
      <c r="A69" s="27" t="s">
        <v>148</v>
      </c>
      <c r="B69" s="28"/>
      <c r="C69" s="26" t="s">
        <v>59</v>
      </c>
      <c r="D69" s="26" t="s">
        <v>60</v>
      </c>
      <c r="E69" s="26" t="s">
        <v>61</v>
      </c>
      <c r="F69" s="26" t="s">
        <v>62</v>
      </c>
      <c r="G69" s="26" t="s">
        <v>35</v>
      </c>
      <c r="H69" s="26" t="s">
        <v>59</v>
      </c>
      <c r="I69" s="26" t="s">
        <v>59</v>
      </c>
      <c r="J69" s="26" t="s">
        <v>64</v>
      </c>
      <c r="K69" s="26" t="s">
        <v>60</v>
      </c>
      <c r="L69" s="29">
        <f>L70+L81</f>
        <v>85986.99</v>
      </c>
      <c r="M69" s="29">
        <f t="shared" ref="M69:N69" si="6">M70+M81</f>
        <v>40720</v>
      </c>
      <c r="N69" s="29">
        <f t="shared" si="6"/>
        <v>40720</v>
      </c>
      <c r="O69" s="22">
        <v>0</v>
      </c>
    </row>
    <row r="70" spans="1:19" ht="45.75" x14ac:dyDescent="0.25">
      <c r="A70" s="27" t="s">
        <v>100</v>
      </c>
      <c r="B70" s="28" t="s">
        <v>101</v>
      </c>
      <c r="C70" s="26" t="s">
        <v>59</v>
      </c>
      <c r="D70" s="26" t="s">
        <v>60</v>
      </c>
      <c r="E70" s="26" t="s">
        <v>61</v>
      </c>
      <c r="F70" s="26" t="s">
        <v>62</v>
      </c>
      <c r="G70" s="26" t="s">
        <v>35</v>
      </c>
      <c r="H70" s="26" t="s">
        <v>59</v>
      </c>
      <c r="I70" s="26" t="s">
        <v>59</v>
      </c>
      <c r="J70" s="26" t="s">
        <v>64</v>
      </c>
      <c r="K70" s="26" t="s">
        <v>60</v>
      </c>
      <c r="L70" s="29">
        <f>L71+L73</f>
        <v>0</v>
      </c>
      <c r="M70" s="29">
        <f t="shared" ref="M70:N70" si="7">M71+M73</f>
        <v>0</v>
      </c>
      <c r="N70" s="29">
        <f t="shared" si="7"/>
        <v>0</v>
      </c>
      <c r="O70" s="22">
        <v>0</v>
      </c>
    </row>
    <row r="71" spans="1:19" ht="45.75" x14ac:dyDescent="0.25">
      <c r="A71" s="27" t="s">
        <v>149</v>
      </c>
      <c r="B71" s="28" t="s">
        <v>103</v>
      </c>
      <c r="C71" s="26" t="s">
        <v>104</v>
      </c>
      <c r="D71" s="26" t="s">
        <v>60</v>
      </c>
      <c r="E71" s="26" t="s">
        <v>61</v>
      </c>
      <c r="F71" s="26" t="s">
        <v>62</v>
      </c>
      <c r="G71" s="26" t="s">
        <v>35</v>
      </c>
      <c r="H71" s="26" t="s">
        <v>59</v>
      </c>
      <c r="I71" s="26" t="s">
        <v>59</v>
      </c>
      <c r="J71" s="26" t="s">
        <v>64</v>
      </c>
      <c r="K71" s="26" t="s">
        <v>60</v>
      </c>
      <c r="L71" s="29">
        <v>0</v>
      </c>
      <c r="M71" s="29">
        <v>0</v>
      </c>
      <c r="N71" s="29">
        <v>0</v>
      </c>
      <c r="O71" s="22">
        <v>0</v>
      </c>
    </row>
    <row r="72" spans="1:19" ht="45.75" x14ac:dyDescent="0.25">
      <c r="A72" s="27" t="s">
        <v>105</v>
      </c>
      <c r="B72" s="28" t="s">
        <v>106</v>
      </c>
      <c r="C72" s="26" t="s">
        <v>107</v>
      </c>
      <c r="D72" s="26" t="s">
        <v>60</v>
      </c>
      <c r="E72" s="26" t="s">
        <v>61</v>
      </c>
      <c r="F72" s="26" t="s">
        <v>62</v>
      </c>
      <c r="G72" s="26" t="s">
        <v>35</v>
      </c>
      <c r="H72" s="26" t="s">
        <v>59</v>
      </c>
      <c r="I72" s="26" t="s">
        <v>59</v>
      </c>
      <c r="J72" s="26" t="s">
        <v>64</v>
      </c>
      <c r="K72" s="26" t="s">
        <v>60</v>
      </c>
      <c r="L72" s="29">
        <v>0</v>
      </c>
      <c r="M72" s="29">
        <v>0</v>
      </c>
      <c r="N72" s="29">
        <v>0</v>
      </c>
      <c r="O72" s="22">
        <v>0</v>
      </c>
    </row>
    <row r="73" spans="1:19" ht="45.75" x14ac:dyDescent="0.25">
      <c r="A73" s="27" t="s">
        <v>108</v>
      </c>
      <c r="B73" s="28" t="s">
        <v>109</v>
      </c>
      <c r="C73" s="26" t="s">
        <v>110</v>
      </c>
      <c r="D73" s="26" t="s">
        <v>60</v>
      </c>
      <c r="E73" s="26" t="s">
        <v>61</v>
      </c>
      <c r="F73" s="26" t="s">
        <v>62</v>
      </c>
      <c r="G73" s="26" t="s">
        <v>35</v>
      </c>
      <c r="H73" s="26" t="s">
        <v>59</v>
      </c>
      <c r="I73" s="26" t="s">
        <v>59</v>
      </c>
      <c r="J73" s="26" t="s">
        <v>64</v>
      </c>
      <c r="K73" s="26" t="s">
        <v>60</v>
      </c>
      <c r="L73" s="29">
        <v>0</v>
      </c>
      <c r="M73" s="29">
        <v>0</v>
      </c>
      <c r="N73" s="29">
        <v>0</v>
      </c>
      <c r="O73" s="22">
        <v>0</v>
      </c>
    </row>
    <row r="74" spans="1:19" ht="45.75" x14ac:dyDescent="0.25">
      <c r="A74" s="27" t="s">
        <v>111</v>
      </c>
      <c r="B74" s="28" t="s">
        <v>112</v>
      </c>
      <c r="C74" s="26" t="s">
        <v>110</v>
      </c>
      <c r="D74" s="26" t="s">
        <v>113</v>
      </c>
      <c r="E74" s="26" t="s">
        <v>61</v>
      </c>
      <c r="F74" s="26" t="s">
        <v>62</v>
      </c>
      <c r="G74" s="26" t="s">
        <v>35</v>
      </c>
      <c r="H74" s="26" t="s">
        <v>59</v>
      </c>
      <c r="I74" s="26" t="s">
        <v>59</v>
      </c>
      <c r="J74" s="26" t="s">
        <v>64</v>
      </c>
      <c r="K74" s="26" t="s">
        <v>113</v>
      </c>
      <c r="L74" s="29">
        <v>0</v>
      </c>
      <c r="M74" s="29">
        <v>0</v>
      </c>
      <c r="N74" s="29">
        <v>0</v>
      </c>
      <c r="O74" s="22">
        <v>0</v>
      </c>
    </row>
    <row r="75" spans="1:19" ht="45.75" x14ac:dyDescent="0.25">
      <c r="A75" s="27" t="s">
        <v>123</v>
      </c>
      <c r="B75" s="28" t="s">
        <v>124</v>
      </c>
      <c r="C75" s="26" t="s">
        <v>125</v>
      </c>
      <c r="D75" s="26" t="s">
        <v>60</v>
      </c>
      <c r="E75" s="26" t="s">
        <v>61</v>
      </c>
      <c r="F75" s="26" t="s">
        <v>62</v>
      </c>
      <c r="G75" s="26" t="s">
        <v>35</v>
      </c>
      <c r="H75" s="26" t="s">
        <v>59</v>
      </c>
      <c r="I75" s="26" t="s">
        <v>59</v>
      </c>
      <c r="J75" s="26" t="s">
        <v>64</v>
      </c>
      <c r="K75" s="26" t="s">
        <v>60</v>
      </c>
      <c r="L75" s="29">
        <v>0</v>
      </c>
      <c r="M75" s="29">
        <v>0</v>
      </c>
      <c r="N75" s="29">
        <v>0</v>
      </c>
      <c r="O75" s="22">
        <v>0</v>
      </c>
    </row>
    <row r="76" spans="1:19" ht="45.75" x14ac:dyDescent="0.25">
      <c r="A76" s="27" t="s">
        <v>126</v>
      </c>
      <c r="B76" s="28" t="s">
        <v>127</v>
      </c>
      <c r="C76" s="26" t="s">
        <v>128</v>
      </c>
      <c r="D76" s="26" t="s">
        <v>60</v>
      </c>
      <c r="E76" s="26" t="s">
        <v>61</v>
      </c>
      <c r="F76" s="26" t="s">
        <v>62</v>
      </c>
      <c r="G76" s="26" t="s">
        <v>35</v>
      </c>
      <c r="H76" s="26" t="s">
        <v>59</v>
      </c>
      <c r="I76" s="26" t="s">
        <v>59</v>
      </c>
      <c r="J76" s="26" t="s">
        <v>64</v>
      </c>
      <c r="K76" s="26" t="s">
        <v>60</v>
      </c>
      <c r="L76" s="29">
        <v>0</v>
      </c>
      <c r="M76" s="29">
        <v>0</v>
      </c>
      <c r="N76" s="29">
        <v>0</v>
      </c>
      <c r="O76" s="22">
        <v>0</v>
      </c>
    </row>
    <row r="77" spans="1:19" ht="45.75" x14ac:dyDescent="0.25">
      <c r="A77" s="27" t="s">
        <v>129</v>
      </c>
      <c r="B77" s="28" t="s">
        <v>130</v>
      </c>
      <c r="C77" s="26" t="s">
        <v>131</v>
      </c>
      <c r="D77" s="26" t="s">
        <v>60</v>
      </c>
      <c r="E77" s="26" t="s">
        <v>61</v>
      </c>
      <c r="F77" s="26" t="s">
        <v>62</v>
      </c>
      <c r="G77" s="26" t="s">
        <v>35</v>
      </c>
      <c r="H77" s="26" t="s">
        <v>59</v>
      </c>
      <c r="I77" s="26" t="s">
        <v>59</v>
      </c>
      <c r="J77" s="26" t="s">
        <v>64</v>
      </c>
      <c r="K77" s="26" t="s">
        <v>60</v>
      </c>
      <c r="L77" s="29">
        <v>0</v>
      </c>
      <c r="M77" s="29">
        <v>0</v>
      </c>
      <c r="N77" s="29">
        <v>0</v>
      </c>
      <c r="O77" s="22">
        <v>0</v>
      </c>
    </row>
    <row r="78" spans="1:19" ht="45.75" x14ac:dyDescent="0.25">
      <c r="A78" s="27" t="s">
        <v>132</v>
      </c>
      <c r="B78" s="28" t="s">
        <v>133</v>
      </c>
      <c r="C78" s="26" t="s">
        <v>134</v>
      </c>
      <c r="D78" s="26" t="s">
        <v>60</v>
      </c>
      <c r="E78" s="26" t="s">
        <v>61</v>
      </c>
      <c r="F78" s="26" t="s">
        <v>62</v>
      </c>
      <c r="G78" s="26" t="s">
        <v>35</v>
      </c>
      <c r="H78" s="26" t="s">
        <v>59</v>
      </c>
      <c r="I78" s="26" t="s">
        <v>59</v>
      </c>
      <c r="J78" s="26" t="s">
        <v>64</v>
      </c>
      <c r="K78" s="26" t="s">
        <v>60</v>
      </c>
      <c r="L78" s="29">
        <v>0</v>
      </c>
      <c r="M78" s="29">
        <v>0</v>
      </c>
      <c r="N78" s="29">
        <v>0</v>
      </c>
      <c r="O78" s="22">
        <v>0</v>
      </c>
    </row>
    <row r="79" spans="1:19" ht="45.75" x14ac:dyDescent="0.25">
      <c r="A79" s="27" t="s">
        <v>135</v>
      </c>
      <c r="B79" s="28" t="s">
        <v>136</v>
      </c>
      <c r="C79" s="26" t="s">
        <v>59</v>
      </c>
      <c r="D79" s="26" t="s">
        <v>60</v>
      </c>
      <c r="E79" s="26" t="s">
        <v>61</v>
      </c>
      <c r="F79" s="26" t="s">
        <v>62</v>
      </c>
      <c r="G79" s="26" t="s">
        <v>35</v>
      </c>
      <c r="H79" s="26" t="s">
        <v>59</v>
      </c>
      <c r="I79" s="26" t="s">
        <v>59</v>
      </c>
      <c r="J79" s="26" t="s">
        <v>64</v>
      </c>
      <c r="K79" s="26" t="s">
        <v>60</v>
      </c>
      <c r="L79" s="29">
        <v>0</v>
      </c>
      <c r="M79" s="29">
        <v>0</v>
      </c>
      <c r="N79" s="29">
        <v>0</v>
      </c>
      <c r="O79" s="22">
        <v>0</v>
      </c>
    </row>
    <row r="80" spans="1:19" ht="45.75" x14ac:dyDescent="0.25">
      <c r="A80" s="27" t="s">
        <v>137</v>
      </c>
      <c r="B80" s="28" t="s">
        <v>138</v>
      </c>
      <c r="C80" s="26" t="s">
        <v>139</v>
      </c>
      <c r="D80" s="26" t="s">
        <v>60</v>
      </c>
      <c r="E80" s="26" t="s">
        <v>61</v>
      </c>
      <c r="F80" s="26" t="s">
        <v>62</v>
      </c>
      <c r="G80" s="26" t="s">
        <v>35</v>
      </c>
      <c r="H80" s="26" t="s">
        <v>59</v>
      </c>
      <c r="I80" s="26" t="s">
        <v>59</v>
      </c>
      <c r="J80" s="26" t="s">
        <v>64</v>
      </c>
      <c r="K80" s="26" t="s">
        <v>60</v>
      </c>
      <c r="L80" s="29">
        <v>0</v>
      </c>
      <c r="M80" s="29">
        <v>0</v>
      </c>
      <c r="N80" s="29">
        <v>0</v>
      </c>
      <c r="O80" s="22">
        <v>0</v>
      </c>
    </row>
    <row r="81" spans="1:19" ht="45.75" x14ac:dyDescent="0.25">
      <c r="A81" s="27" t="s">
        <v>140</v>
      </c>
      <c r="B81" s="28" t="s">
        <v>141</v>
      </c>
      <c r="C81" s="26" t="s">
        <v>59</v>
      </c>
      <c r="D81" s="26" t="s">
        <v>60</v>
      </c>
      <c r="E81" s="26" t="s">
        <v>61</v>
      </c>
      <c r="F81" s="26" t="s">
        <v>62</v>
      </c>
      <c r="G81" s="26" t="s">
        <v>35</v>
      </c>
      <c r="H81" s="26" t="s">
        <v>59</v>
      </c>
      <c r="I81" s="26" t="s">
        <v>59</v>
      </c>
      <c r="J81" s="26" t="s">
        <v>64</v>
      </c>
      <c r="K81" s="26" t="s">
        <v>60</v>
      </c>
      <c r="L81" s="29">
        <v>85986.99</v>
      </c>
      <c r="M81" s="29">
        <v>40720</v>
      </c>
      <c r="N81" s="29">
        <v>40720</v>
      </c>
      <c r="O81" s="22">
        <v>0</v>
      </c>
    </row>
    <row r="82" spans="1:19" ht="45.75" x14ac:dyDescent="0.25">
      <c r="A82" s="27" t="s">
        <v>142</v>
      </c>
      <c r="B82" s="28" t="s">
        <v>143</v>
      </c>
      <c r="C82" s="26" t="s">
        <v>144</v>
      </c>
      <c r="D82" s="26" t="s">
        <v>60</v>
      </c>
      <c r="E82" s="26" t="s">
        <v>61</v>
      </c>
      <c r="F82" s="26" t="s">
        <v>62</v>
      </c>
      <c r="G82" s="26" t="s">
        <v>35</v>
      </c>
      <c r="H82" s="26" t="s">
        <v>59</v>
      </c>
      <c r="I82" s="26" t="s">
        <v>59</v>
      </c>
      <c r="J82" s="26" t="s">
        <v>64</v>
      </c>
      <c r="K82" s="26" t="s">
        <v>60</v>
      </c>
      <c r="L82" s="29">
        <f>L81</f>
        <v>85986.99</v>
      </c>
      <c r="M82" s="29">
        <f t="shared" ref="M82:N82" si="8">M81</f>
        <v>40720</v>
      </c>
      <c r="N82" s="29">
        <f t="shared" si="8"/>
        <v>40720</v>
      </c>
      <c r="O82" s="22">
        <v>0</v>
      </c>
      <c r="Q82" s="37"/>
      <c r="R82" s="37"/>
      <c r="S82" s="37"/>
    </row>
    <row r="83" spans="1:19" ht="45.75" x14ac:dyDescent="0.25">
      <c r="A83" s="27" t="s">
        <v>145</v>
      </c>
      <c r="B83" s="28" t="s">
        <v>146</v>
      </c>
      <c r="C83" s="26" t="s">
        <v>147</v>
      </c>
      <c r="D83" s="26" t="s">
        <v>60</v>
      </c>
      <c r="E83" s="26" t="s">
        <v>61</v>
      </c>
      <c r="F83" s="26" t="s">
        <v>62</v>
      </c>
      <c r="G83" s="26" t="s">
        <v>35</v>
      </c>
      <c r="H83" s="26" t="s">
        <v>59</v>
      </c>
      <c r="I83" s="26" t="s">
        <v>59</v>
      </c>
      <c r="J83" s="26" t="s">
        <v>64</v>
      </c>
      <c r="K83" s="26" t="s">
        <v>60</v>
      </c>
      <c r="L83" s="29">
        <v>0</v>
      </c>
      <c r="M83" s="29">
        <v>0</v>
      </c>
      <c r="N83" s="29">
        <v>0</v>
      </c>
      <c r="O83" s="22">
        <v>0</v>
      </c>
    </row>
    <row r="84" spans="1:19" ht="124.5" x14ac:dyDescent="0.25">
      <c r="A84" s="30" t="s">
        <v>150</v>
      </c>
      <c r="B84" s="28"/>
      <c r="C84" s="26" t="s">
        <v>59</v>
      </c>
      <c r="D84" s="26" t="s">
        <v>60</v>
      </c>
      <c r="E84" s="26" t="s">
        <v>61</v>
      </c>
      <c r="F84" s="26" t="s">
        <v>62</v>
      </c>
      <c r="G84" s="26" t="s">
        <v>37</v>
      </c>
      <c r="H84" s="26" t="s">
        <v>59</v>
      </c>
      <c r="I84" s="26" t="s">
        <v>59</v>
      </c>
      <c r="J84" s="26" t="s">
        <v>64</v>
      </c>
      <c r="K84" s="26" t="s">
        <v>60</v>
      </c>
      <c r="L84" s="29">
        <f>L85+L101</f>
        <v>11906200</v>
      </c>
      <c r="M84" s="29">
        <f t="shared" ref="M84:N84" si="9">M85+M101</f>
        <v>11795000</v>
      </c>
      <c r="N84" s="29">
        <f t="shared" si="9"/>
        <v>12361100</v>
      </c>
      <c r="O84" s="22">
        <v>0</v>
      </c>
    </row>
    <row r="85" spans="1:19" ht="45.75" x14ac:dyDescent="0.25">
      <c r="A85" s="27" t="s">
        <v>100</v>
      </c>
      <c r="B85" s="28" t="s">
        <v>101</v>
      </c>
      <c r="C85" s="26" t="s">
        <v>59</v>
      </c>
      <c r="D85" s="26" t="s">
        <v>60</v>
      </c>
      <c r="E85" s="26" t="s">
        <v>61</v>
      </c>
      <c r="F85" s="26" t="s">
        <v>62</v>
      </c>
      <c r="G85" s="26" t="s">
        <v>37</v>
      </c>
      <c r="H85" s="26" t="s">
        <v>59</v>
      </c>
      <c r="I85" s="26" t="s">
        <v>59</v>
      </c>
      <c r="J85" s="26" t="s">
        <v>151</v>
      </c>
      <c r="K85" s="26" t="s">
        <v>60</v>
      </c>
      <c r="L85" s="29">
        <f>L86+L94</f>
        <v>11599000</v>
      </c>
      <c r="M85" s="29">
        <f t="shared" ref="M85:N85" si="10">M86+M94</f>
        <v>11617100</v>
      </c>
      <c r="N85" s="29">
        <f t="shared" si="10"/>
        <v>12022000</v>
      </c>
      <c r="O85" s="22">
        <v>0</v>
      </c>
    </row>
    <row r="86" spans="1:19" ht="45.75" x14ac:dyDescent="0.25">
      <c r="A86" s="27" t="s">
        <v>102</v>
      </c>
      <c r="B86" s="28" t="s">
        <v>103</v>
      </c>
      <c r="C86" s="26" t="s">
        <v>104</v>
      </c>
      <c r="D86" s="26" t="s">
        <v>60</v>
      </c>
      <c r="E86" s="26" t="s">
        <v>61</v>
      </c>
      <c r="F86" s="26" t="s">
        <v>62</v>
      </c>
      <c r="G86" s="26" t="s">
        <v>37</v>
      </c>
      <c r="H86" s="26" t="s">
        <v>59</v>
      </c>
      <c r="I86" s="26" t="s">
        <v>59</v>
      </c>
      <c r="J86" s="26" t="s">
        <v>151</v>
      </c>
      <c r="K86" s="26" t="s">
        <v>60</v>
      </c>
      <c r="L86" s="29">
        <f>L88+L89</f>
        <v>8910900</v>
      </c>
      <c r="M86" s="29">
        <f t="shared" ref="M86:N86" si="11">M88+M89</f>
        <v>8925800</v>
      </c>
      <c r="N86" s="29">
        <f t="shared" si="11"/>
        <v>9236900</v>
      </c>
      <c r="O86" s="22">
        <v>0</v>
      </c>
    </row>
    <row r="87" spans="1:19" ht="45.75" x14ac:dyDescent="0.25">
      <c r="A87" s="27" t="s">
        <v>152</v>
      </c>
      <c r="B87" s="28" t="s">
        <v>153</v>
      </c>
      <c r="C87" s="26" t="s">
        <v>104</v>
      </c>
      <c r="D87" s="26" t="s">
        <v>60</v>
      </c>
      <c r="E87" s="26" t="s">
        <v>61</v>
      </c>
      <c r="F87" s="26" t="s">
        <v>62</v>
      </c>
      <c r="G87" s="26" t="s">
        <v>37</v>
      </c>
      <c r="H87" s="26" t="s">
        <v>59</v>
      </c>
      <c r="I87" s="26" t="s">
        <v>59</v>
      </c>
      <c r="J87" s="26" t="s">
        <v>154</v>
      </c>
      <c r="K87" s="26" t="s">
        <v>60</v>
      </c>
      <c r="L87" s="29">
        <v>0</v>
      </c>
      <c r="M87" s="29">
        <v>0</v>
      </c>
      <c r="N87" s="29">
        <v>0</v>
      </c>
      <c r="O87" s="22">
        <v>0</v>
      </c>
    </row>
    <row r="88" spans="1:19" ht="45.75" x14ac:dyDescent="0.25">
      <c r="A88" s="27" t="s">
        <v>152</v>
      </c>
      <c r="B88" s="28" t="s">
        <v>155</v>
      </c>
      <c r="C88" s="26" t="s">
        <v>104</v>
      </c>
      <c r="D88" s="26" t="s">
        <v>60</v>
      </c>
      <c r="E88" s="26" t="s">
        <v>61</v>
      </c>
      <c r="F88" s="26" t="s">
        <v>62</v>
      </c>
      <c r="G88" s="26" t="s">
        <v>37</v>
      </c>
      <c r="H88" s="26" t="s">
        <v>59</v>
      </c>
      <c r="I88" s="26" t="s">
        <v>59</v>
      </c>
      <c r="J88" s="26" t="s">
        <v>156</v>
      </c>
      <c r="K88" s="26" t="s">
        <v>60</v>
      </c>
      <c r="L88" s="29">
        <v>8650000</v>
      </c>
      <c r="M88" s="29">
        <v>8654400</v>
      </c>
      <c r="N88" s="29">
        <v>8954400</v>
      </c>
      <c r="O88" s="22">
        <v>0</v>
      </c>
    </row>
    <row r="89" spans="1:19" ht="45.75" x14ac:dyDescent="0.25">
      <c r="A89" s="27" t="s">
        <v>152</v>
      </c>
      <c r="B89" s="28" t="s">
        <v>157</v>
      </c>
      <c r="C89" s="26" t="s">
        <v>104</v>
      </c>
      <c r="D89" s="26" t="s">
        <v>60</v>
      </c>
      <c r="E89" s="26" t="s">
        <v>61</v>
      </c>
      <c r="F89" s="26" t="s">
        <v>62</v>
      </c>
      <c r="G89" s="26" t="s">
        <v>37</v>
      </c>
      <c r="H89" s="26" t="s">
        <v>59</v>
      </c>
      <c r="I89" s="26" t="s">
        <v>59</v>
      </c>
      <c r="J89" s="26" t="s">
        <v>158</v>
      </c>
      <c r="K89" s="26" t="s">
        <v>60</v>
      </c>
      <c r="L89" s="29">
        <v>260900</v>
      </c>
      <c r="M89" s="29">
        <v>271400</v>
      </c>
      <c r="N89" s="29">
        <v>282500</v>
      </c>
      <c r="O89" s="22">
        <v>0</v>
      </c>
    </row>
    <row r="90" spans="1:19" ht="45.75" x14ac:dyDescent="0.25">
      <c r="A90" s="27" t="s">
        <v>105</v>
      </c>
      <c r="B90" s="28" t="s">
        <v>106</v>
      </c>
      <c r="C90" s="26" t="s">
        <v>107</v>
      </c>
      <c r="D90" s="26" t="s">
        <v>60</v>
      </c>
      <c r="E90" s="26" t="s">
        <v>61</v>
      </c>
      <c r="F90" s="26" t="s">
        <v>62</v>
      </c>
      <c r="G90" s="26" t="s">
        <v>37</v>
      </c>
      <c r="H90" s="26" t="s">
        <v>59</v>
      </c>
      <c r="I90" s="26" t="s">
        <v>59</v>
      </c>
      <c r="J90" s="26" t="s">
        <v>151</v>
      </c>
      <c r="K90" s="26" t="s">
        <v>60</v>
      </c>
      <c r="L90" s="29">
        <v>0</v>
      </c>
      <c r="M90" s="29">
        <v>0</v>
      </c>
      <c r="N90" s="29">
        <v>0</v>
      </c>
      <c r="O90" s="22">
        <v>0</v>
      </c>
    </row>
    <row r="91" spans="1:19" ht="45.75" x14ac:dyDescent="0.25">
      <c r="A91" s="27" t="s">
        <v>159</v>
      </c>
      <c r="B91" s="28" t="s">
        <v>160</v>
      </c>
      <c r="C91" s="26" t="s">
        <v>107</v>
      </c>
      <c r="D91" s="26" t="s">
        <v>60</v>
      </c>
      <c r="E91" s="26" t="s">
        <v>61</v>
      </c>
      <c r="F91" s="26" t="s">
        <v>62</v>
      </c>
      <c r="G91" s="26" t="s">
        <v>37</v>
      </c>
      <c r="H91" s="26" t="s">
        <v>59</v>
      </c>
      <c r="I91" s="26" t="s">
        <v>59</v>
      </c>
      <c r="J91" s="26" t="s">
        <v>154</v>
      </c>
      <c r="K91" s="26" t="s">
        <v>60</v>
      </c>
      <c r="L91" s="29">
        <v>0</v>
      </c>
      <c r="M91" s="29">
        <v>0</v>
      </c>
      <c r="N91" s="29">
        <v>0</v>
      </c>
      <c r="O91" s="22">
        <v>0</v>
      </c>
    </row>
    <row r="92" spans="1:19" ht="45.75" x14ac:dyDescent="0.25">
      <c r="A92" s="27" t="s">
        <v>159</v>
      </c>
      <c r="B92" s="28" t="s">
        <v>161</v>
      </c>
      <c r="C92" s="26" t="s">
        <v>107</v>
      </c>
      <c r="D92" s="26" t="s">
        <v>60</v>
      </c>
      <c r="E92" s="26" t="s">
        <v>61</v>
      </c>
      <c r="F92" s="26" t="s">
        <v>62</v>
      </c>
      <c r="G92" s="26" t="s">
        <v>37</v>
      </c>
      <c r="H92" s="26" t="s">
        <v>59</v>
      </c>
      <c r="I92" s="26" t="s">
        <v>59</v>
      </c>
      <c r="J92" s="26" t="s">
        <v>156</v>
      </c>
      <c r="K92" s="26" t="s">
        <v>60</v>
      </c>
      <c r="L92" s="29">
        <v>0</v>
      </c>
      <c r="M92" s="29">
        <v>0</v>
      </c>
      <c r="N92" s="29">
        <v>0</v>
      </c>
      <c r="O92" s="22">
        <v>0</v>
      </c>
    </row>
    <row r="93" spans="1:19" ht="45.75" x14ac:dyDescent="0.25">
      <c r="A93" s="27" t="s">
        <v>159</v>
      </c>
      <c r="B93" s="28" t="s">
        <v>162</v>
      </c>
      <c r="C93" s="26" t="s">
        <v>107</v>
      </c>
      <c r="D93" s="26" t="s">
        <v>60</v>
      </c>
      <c r="E93" s="26" t="s">
        <v>61</v>
      </c>
      <c r="F93" s="26" t="s">
        <v>62</v>
      </c>
      <c r="G93" s="26" t="s">
        <v>37</v>
      </c>
      <c r="H93" s="26" t="s">
        <v>59</v>
      </c>
      <c r="I93" s="26" t="s">
        <v>59</v>
      </c>
      <c r="J93" s="26" t="s">
        <v>158</v>
      </c>
      <c r="K93" s="26" t="s">
        <v>60</v>
      </c>
      <c r="L93" s="29">
        <v>0</v>
      </c>
      <c r="M93" s="29">
        <v>0</v>
      </c>
      <c r="N93" s="29">
        <v>0</v>
      </c>
      <c r="O93" s="22">
        <v>0</v>
      </c>
    </row>
    <row r="94" spans="1:19" ht="45.75" x14ac:dyDescent="0.25">
      <c r="A94" s="27" t="s">
        <v>108</v>
      </c>
      <c r="B94" s="28" t="s">
        <v>109</v>
      </c>
      <c r="C94" s="26" t="s">
        <v>110</v>
      </c>
      <c r="D94" s="26" t="s">
        <v>60</v>
      </c>
      <c r="E94" s="26" t="s">
        <v>61</v>
      </c>
      <c r="F94" s="26" t="s">
        <v>62</v>
      </c>
      <c r="G94" s="26" t="s">
        <v>37</v>
      </c>
      <c r="H94" s="26" t="s">
        <v>59</v>
      </c>
      <c r="I94" s="26" t="s">
        <v>59</v>
      </c>
      <c r="J94" s="26" t="s">
        <v>151</v>
      </c>
      <c r="K94" s="26" t="s">
        <v>60</v>
      </c>
      <c r="L94" s="29">
        <f>L95</f>
        <v>2688100</v>
      </c>
      <c r="M94" s="29">
        <f t="shared" ref="M94:N94" si="12">M95</f>
        <v>2691300</v>
      </c>
      <c r="N94" s="29">
        <f t="shared" si="12"/>
        <v>2785100</v>
      </c>
      <c r="O94" s="22">
        <v>0</v>
      </c>
    </row>
    <row r="95" spans="1:19" ht="45.75" x14ac:dyDescent="0.25">
      <c r="A95" s="27" t="s">
        <v>111</v>
      </c>
      <c r="B95" s="28" t="s">
        <v>112</v>
      </c>
      <c r="C95" s="26" t="s">
        <v>110</v>
      </c>
      <c r="D95" s="26" t="s">
        <v>60</v>
      </c>
      <c r="E95" s="26" t="s">
        <v>61</v>
      </c>
      <c r="F95" s="26" t="s">
        <v>62</v>
      </c>
      <c r="G95" s="26" t="s">
        <v>37</v>
      </c>
      <c r="H95" s="26" t="s">
        <v>59</v>
      </c>
      <c r="I95" s="26" t="s">
        <v>59</v>
      </c>
      <c r="J95" s="26" t="s">
        <v>151</v>
      </c>
      <c r="K95" s="26" t="s">
        <v>60</v>
      </c>
      <c r="L95" s="29">
        <f>2609300+78800</f>
        <v>2688100</v>
      </c>
      <c r="M95" s="29">
        <f>2609300+82000</f>
        <v>2691300</v>
      </c>
      <c r="N95" s="29">
        <f>2699900+85200</f>
        <v>2785100</v>
      </c>
      <c r="O95" s="22">
        <v>0</v>
      </c>
    </row>
    <row r="96" spans="1:19" ht="45.75" x14ac:dyDescent="0.25">
      <c r="A96" s="27" t="s">
        <v>163</v>
      </c>
      <c r="B96" s="28"/>
      <c r="C96" s="26" t="s">
        <v>110</v>
      </c>
      <c r="D96" s="26" t="s">
        <v>60</v>
      </c>
      <c r="E96" s="26" t="s">
        <v>61</v>
      </c>
      <c r="F96" s="26" t="s">
        <v>62</v>
      </c>
      <c r="G96" s="26" t="s">
        <v>37</v>
      </c>
      <c r="H96" s="26" t="s">
        <v>59</v>
      </c>
      <c r="I96" s="26" t="s">
        <v>59</v>
      </c>
      <c r="J96" s="26" t="s">
        <v>158</v>
      </c>
      <c r="K96" s="26" t="s">
        <v>60</v>
      </c>
      <c r="L96" s="29">
        <f>L95</f>
        <v>2688100</v>
      </c>
      <c r="M96" s="29">
        <f>M95</f>
        <v>2691300</v>
      </c>
      <c r="N96" s="29">
        <f>N95</f>
        <v>2785100</v>
      </c>
      <c r="O96" s="22">
        <v>0</v>
      </c>
    </row>
    <row r="97" spans="1:18" ht="45.75" x14ac:dyDescent="0.25">
      <c r="A97" s="27" t="s">
        <v>114</v>
      </c>
      <c r="B97" s="28" t="s">
        <v>115</v>
      </c>
      <c r="C97" s="26" t="s">
        <v>116</v>
      </c>
      <c r="D97" s="26" t="s">
        <v>60</v>
      </c>
      <c r="E97" s="26" t="s">
        <v>61</v>
      </c>
      <c r="F97" s="26" t="s">
        <v>62</v>
      </c>
      <c r="G97" s="26" t="s">
        <v>37</v>
      </c>
      <c r="H97" s="26" t="s">
        <v>59</v>
      </c>
      <c r="I97" s="26" t="s">
        <v>59</v>
      </c>
      <c r="J97" s="26" t="s">
        <v>151</v>
      </c>
      <c r="K97" s="26" t="s">
        <v>60</v>
      </c>
      <c r="L97" s="29">
        <v>0</v>
      </c>
      <c r="M97" s="29">
        <v>0</v>
      </c>
      <c r="N97" s="29">
        <v>0</v>
      </c>
      <c r="O97" s="22">
        <v>0</v>
      </c>
    </row>
    <row r="98" spans="1:18" ht="45.75" x14ac:dyDescent="0.25">
      <c r="A98" s="27" t="s">
        <v>117</v>
      </c>
      <c r="B98" s="28" t="s">
        <v>118</v>
      </c>
      <c r="C98" s="26" t="s">
        <v>119</v>
      </c>
      <c r="D98" s="26" t="s">
        <v>60</v>
      </c>
      <c r="E98" s="26" t="s">
        <v>61</v>
      </c>
      <c r="F98" s="26" t="s">
        <v>62</v>
      </c>
      <c r="G98" s="26" t="s">
        <v>37</v>
      </c>
      <c r="H98" s="26" t="s">
        <v>59</v>
      </c>
      <c r="I98" s="26" t="s">
        <v>59</v>
      </c>
      <c r="J98" s="26" t="s">
        <v>151</v>
      </c>
      <c r="K98" s="26" t="s">
        <v>60</v>
      </c>
      <c r="L98" s="29">
        <v>0</v>
      </c>
      <c r="M98" s="29">
        <v>0</v>
      </c>
      <c r="N98" s="29">
        <v>0</v>
      </c>
      <c r="O98" s="22">
        <v>0</v>
      </c>
    </row>
    <row r="99" spans="1:18" ht="45.75" x14ac:dyDescent="0.25">
      <c r="A99" s="27" t="s">
        <v>120</v>
      </c>
      <c r="B99" s="28" t="s">
        <v>121</v>
      </c>
      <c r="C99" s="26" t="s">
        <v>122</v>
      </c>
      <c r="D99" s="26" t="s">
        <v>60</v>
      </c>
      <c r="E99" s="26" t="s">
        <v>61</v>
      </c>
      <c r="F99" s="26" t="s">
        <v>62</v>
      </c>
      <c r="G99" s="26" t="s">
        <v>37</v>
      </c>
      <c r="H99" s="26" t="s">
        <v>59</v>
      </c>
      <c r="I99" s="26" t="s">
        <v>59</v>
      </c>
      <c r="J99" s="26" t="s">
        <v>151</v>
      </c>
      <c r="K99" s="26" t="s">
        <v>60</v>
      </c>
      <c r="L99" s="29">
        <v>0</v>
      </c>
      <c r="M99" s="29">
        <v>0</v>
      </c>
      <c r="N99" s="29">
        <v>0</v>
      </c>
      <c r="O99" s="22">
        <v>0</v>
      </c>
    </row>
    <row r="100" spans="1:18" ht="45.75" x14ac:dyDescent="0.25">
      <c r="A100" s="27" t="s">
        <v>164</v>
      </c>
      <c r="B100" s="28"/>
      <c r="C100" s="26" t="s">
        <v>122</v>
      </c>
      <c r="D100" s="26" t="s">
        <v>60</v>
      </c>
      <c r="E100" s="26" t="s">
        <v>61</v>
      </c>
      <c r="F100" s="26" t="s">
        <v>62</v>
      </c>
      <c r="G100" s="26" t="s">
        <v>37</v>
      </c>
      <c r="H100" s="26" t="s">
        <v>59</v>
      </c>
      <c r="I100" s="26" t="s">
        <v>59</v>
      </c>
      <c r="J100" s="26" t="s">
        <v>154</v>
      </c>
      <c r="K100" s="26" t="s">
        <v>60</v>
      </c>
      <c r="L100" s="29">
        <v>0</v>
      </c>
      <c r="M100" s="29">
        <v>0</v>
      </c>
      <c r="N100" s="29">
        <v>0</v>
      </c>
      <c r="O100" s="22">
        <v>0</v>
      </c>
    </row>
    <row r="101" spans="1:18" ht="45.75" x14ac:dyDescent="0.25">
      <c r="A101" s="27" t="s">
        <v>140</v>
      </c>
      <c r="B101" s="28" t="s">
        <v>141</v>
      </c>
      <c r="C101" s="26" t="s">
        <v>59</v>
      </c>
      <c r="D101" s="26" t="s">
        <v>60</v>
      </c>
      <c r="E101" s="26" t="s">
        <v>61</v>
      </c>
      <c r="F101" s="26" t="s">
        <v>62</v>
      </c>
      <c r="G101" s="26" t="s">
        <v>37</v>
      </c>
      <c r="H101" s="26" t="s">
        <v>59</v>
      </c>
      <c r="I101" s="26" t="s">
        <v>59</v>
      </c>
      <c r="J101" s="26" t="s">
        <v>151</v>
      </c>
      <c r="K101" s="26" t="s">
        <v>60</v>
      </c>
      <c r="L101" s="29">
        <f>L102</f>
        <v>307200</v>
      </c>
      <c r="M101" s="29">
        <f t="shared" ref="M101:N101" si="13">M102</f>
        <v>177900</v>
      </c>
      <c r="N101" s="29">
        <f t="shared" si="13"/>
        <v>339100</v>
      </c>
      <c r="O101" s="22">
        <v>0</v>
      </c>
    </row>
    <row r="102" spans="1:18" ht="45.75" x14ac:dyDescent="0.25">
      <c r="A102" s="27" t="s">
        <v>142</v>
      </c>
      <c r="B102" s="28" t="s">
        <v>143</v>
      </c>
      <c r="C102" s="26" t="s">
        <v>144</v>
      </c>
      <c r="D102" s="26" t="s">
        <v>60</v>
      </c>
      <c r="E102" s="26" t="s">
        <v>61</v>
      </c>
      <c r="F102" s="26" t="s">
        <v>62</v>
      </c>
      <c r="G102" s="26" t="s">
        <v>37</v>
      </c>
      <c r="H102" s="26" t="s">
        <v>59</v>
      </c>
      <c r="I102" s="26" t="s">
        <v>59</v>
      </c>
      <c r="J102" s="26" t="s">
        <v>151</v>
      </c>
      <c r="K102" s="26" t="s">
        <v>60</v>
      </c>
      <c r="L102" s="29">
        <f>L104+L105</f>
        <v>307200</v>
      </c>
      <c r="M102" s="29">
        <f t="shared" ref="M102:N102" si="14">M104+M105</f>
        <v>177900</v>
      </c>
      <c r="N102" s="29">
        <f t="shared" si="14"/>
        <v>339100</v>
      </c>
      <c r="O102" s="22">
        <v>0</v>
      </c>
    </row>
    <row r="103" spans="1:18" ht="45.75" x14ac:dyDescent="0.25">
      <c r="A103" s="27" t="s">
        <v>165</v>
      </c>
      <c r="B103" s="28" t="s">
        <v>166</v>
      </c>
      <c r="C103" s="26" t="s">
        <v>144</v>
      </c>
      <c r="D103" s="26" t="s">
        <v>60</v>
      </c>
      <c r="E103" s="26" t="s">
        <v>61</v>
      </c>
      <c r="F103" s="26" t="s">
        <v>62</v>
      </c>
      <c r="G103" s="26" t="s">
        <v>37</v>
      </c>
      <c r="H103" s="26" t="s">
        <v>59</v>
      </c>
      <c r="I103" s="26" t="s">
        <v>59</v>
      </c>
      <c r="J103" s="26" t="s">
        <v>154</v>
      </c>
      <c r="K103" s="26" t="s">
        <v>60</v>
      </c>
      <c r="L103" s="29">
        <v>0</v>
      </c>
      <c r="M103" s="29">
        <v>0</v>
      </c>
      <c r="N103" s="29">
        <v>0</v>
      </c>
      <c r="O103" s="22">
        <v>0</v>
      </c>
    </row>
    <row r="104" spans="1:18" ht="45.75" x14ac:dyDescent="0.25">
      <c r="A104" s="27" t="s">
        <v>165</v>
      </c>
      <c r="B104" s="28" t="s">
        <v>167</v>
      </c>
      <c r="C104" s="26" t="s">
        <v>144</v>
      </c>
      <c r="D104" s="26" t="s">
        <v>60</v>
      </c>
      <c r="E104" s="26" t="s">
        <v>61</v>
      </c>
      <c r="F104" s="26" t="s">
        <v>62</v>
      </c>
      <c r="G104" s="26" t="s">
        <v>37</v>
      </c>
      <c r="H104" s="26" t="s">
        <v>59</v>
      </c>
      <c r="I104" s="26" t="s">
        <v>59</v>
      </c>
      <c r="J104" s="26" t="s">
        <v>156</v>
      </c>
      <c r="K104" s="26" t="s">
        <v>60</v>
      </c>
      <c r="L104" s="29">
        <v>304000</v>
      </c>
      <c r="M104" s="29">
        <v>170900</v>
      </c>
      <c r="N104" s="29">
        <v>331900</v>
      </c>
      <c r="O104" s="22">
        <v>0</v>
      </c>
    </row>
    <row r="105" spans="1:18" ht="45.75" x14ac:dyDescent="0.25">
      <c r="A105" s="27" t="s">
        <v>165</v>
      </c>
      <c r="B105" s="28" t="s">
        <v>168</v>
      </c>
      <c r="C105" s="26" t="s">
        <v>144</v>
      </c>
      <c r="D105" s="26" t="s">
        <v>60</v>
      </c>
      <c r="E105" s="26" t="s">
        <v>61</v>
      </c>
      <c r="F105" s="26" t="s">
        <v>62</v>
      </c>
      <c r="G105" s="26" t="s">
        <v>37</v>
      </c>
      <c r="H105" s="26" t="s">
        <v>59</v>
      </c>
      <c r="I105" s="26" t="s">
        <v>59</v>
      </c>
      <c r="J105" s="26" t="s">
        <v>158</v>
      </c>
      <c r="K105" s="26" t="s">
        <v>60</v>
      </c>
      <c r="L105" s="29">
        <v>3200</v>
      </c>
      <c r="M105" s="29">
        <v>7000</v>
      </c>
      <c r="N105" s="29">
        <v>7200</v>
      </c>
      <c r="O105" s="22">
        <v>0</v>
      </c>
    </row>
    <row r="106" spans="1:18" ht="45.75" x14ac:dyDescent="0.25">
      <c r="A106" s="27" t="s">
        <v>169</v>
      </c>
      <c r="B106" s="28"/>
      <c r="C106" s="26" t="s">
        <v>59</v>
      </c>
      <c r="D106" s="26" t="s">
        <v>60</v>
      </c>
      <c r="E106" s="26" t="s">
        <v>61</v>
      </c>
      <c r="F106" s="26" t="s">
        <v>62</v>
      </c>
      <c r="G106" s="26" t="s">
        <v>38</v>
      </c>
      <c r="H106" s="26" t="s">
        <v>59</v>
      </c>
      <c r="I106" s="26" t="s">
        <v>59</v>
      </c>
      <c r="J106" s="26" t="s">
        <v>64</v>
      </c>
      <c r="K106" s="26" t="s">
        <v>60</v>
      </c>
      <c r="L106" s="29">
        <f>L107+L110+L115+L122+L125+L131+L128</f>
        <v>1252300</v>
      </c>
      <c r="M106" s="29">
        <f>M107+M110+M115+M122+M125+M131+M128</f>
        <v>1308600</v>
      </c>
      <c r="N106" s="29">
        <f>N107+N110+N115+N122+N125+N131+N128</f>
        <v>1315500</v>
      </c>
      <c r="O106" s="22">
        <v>0</v>
      </c>
      <c r="Q106" s="37"/>
      <c r="R106" s="37"/>
    </row>
    <row r="107" spans="1:18" ht="34.5" x14ac:dyDescent="0.25">
      <c r="A107" s="27" t="s">
        <v>170</v>
      </c>
      <c r="B107" s="28"/>
      <c r="C107" s="26" t="s">
        <v>59</v>
      </c>
      <c r="D107" s="26" t="s">
        <v>60</v>
      </c>
      <c r="E107" s="26" t="s">
        <v>171</v>
      </c>
      <c r="F107" s="26" t="s">
        <v>62</v>
      </c>
      <c r="G107" s="26" t="s">
        <v>38</v>
      </c>
      <c r="H107" s="26" t="s">
        <v>59</v>
      </c>
      <c r="I107" s="26" t="s">
        <v>59</v>
      </c>
      <c r="J107" s="26" t="s">
        <v>64</v>
      </c>
      <c r="K107" s="26" t="s">
        <v>60</v>
      </c>
      <c r="L107" s="29">
        <v>50400</v>
      </c>
      <c r="M107" s="29">
        <v>50400</v>
      </c>
      <c r="N107" s="29">
        <v>50400</v>
      </c>
      <c r="O107" s="22">
        <v>0</v>
      </c>
    </row>
    <row r="108" spans="1:18" ht="34.5" x14ac:dyDescent="0.25">
      <c r="A108" s="27" t="s">
        <v>172</v>
      </c>
      <c r="B108" s="28" t="s">
        <v>141</v>
      </c>
      <c r="C108" s="26" t="s">
        <v>59</v>
      </c>
      <c r="D108" s="26" t="s">
        <v>60</v>
      </c>
      <c r="E108" s="26" t="s">
        <v>171</v>
      </c>
      <c r="F108" s="26" t="s">
        <v>62</v>
      </c>
      <c r="G108" s="26" t="s">
        <v>38</v>
      </c>
      <c r="H108" s="26" t="s">
        <v>59</v>
      </c>
      <c r="I108" s="26" t="s">
        <v>59</v>
      </c>
      <c r="J108" s="26" t="s">
        <v>64</v>
      </c>
      <c r="K108" s="26" t="s">
        <v>60</v>
      </c>
      <c r="L108" s="29">
        <f>L107</f>
        <v>50400</v>
      </c>
      <c r="M108" s="29">
        <v>50400</v>
      </c>
      <c r="N108" s="29">
        <f>N107</f>
        <v>50400</v>
      </c>
      <c r="O108" s="22">
        <v>0</v>
      </c>
    </row>
    <row r="109" spans="1:18" ht="34.5" x14ac:dyDescent="0.25">
      <c r="A109" s="27" t="s">
        <v>173</v>
      </c>
      <c r="B109" s="28" t="s">
        <v>143</v>
      </c>
      <c r="C109" s="26" t="s">
        <v>144</v>
      </c>
      <c r="D109" s="26" t="s">
        <v>60</v>
      </c>
      <c r="E109" s="26" t="s">
        <v>171</v>
      </c>
      <c r="F109" s="26" t="s">
        <v>62</v>
      </c>
      <c r="G109" s="26" t="s">
        <v>38</v>
      </c>
      <c r="H109" s="26" t="s">
        <v>59</v>
      </c>
      <c r="I109" s="26" t="s">
        <v>59</v>
      </c>
      <c r="J109" s="26" t="s">
        <v>64</v>
      </c>
      <c r="K109" s="26" t="s">
        <v>60</v>
      </c>
      <c r="L109" s="29">
        <f>L107</f>
        <v>50400</v>
      </c>
      <c r="M109" s="29">
        <f>M107</f>
        <v>50400</v>
      </c>
      <c r="N109" s="29">
        <f>N107</f>
        <v>50400</v>
      </c>
      <c r="O109" s="22">
        <v>0</v>
      </c>
    </row>
    <row r="110" spans="1:18" ht="45.75" x14ac:dyDescent="0.25">
      <c r="A110" s="30" t="s">
        <v>174</v>
      </c>
      <c r="B110" s="28"/>
      <c r="C110" s="26" t="s">
        <v>59</v>
      </c>
      <c r="D110" s="26" t="s">
        <v>60</v>
      </c>
      <c r="E110" s="26" t="s">
        <v>175</v>
      </c>
      <c r="F110" s="26" t="s">
        <v>62</v>
      </c>
      <c r="G110" s="26" t="s">
        <v>38</v>
      </c>
      <c r="H110" s="26" t="s">
        <v>59</v>
      </c>
      <c r="I110" s="26" t="s">
        <v>59</v>
      </c>
      <c r="J110" s="26" t="s">
        <v>64</v>
      </c>
      <c r="K110" s="26" t="s">
        <v>60</v>
      </c>
      <c r="L110" s="29">
        <v>781200</v>
      </c>
      <c r="M110" s="29">
        <v>859300</v>
      </c>
      <c r="N110" s="29">
        <v>859300</v>
      </c>
      <c r="O110" s="22">
        <v>0</v>
      </c>
    </row>
    <row r="111" spans="1:18" ht="34.5" x14ac:dyDescent="0.25">
      <c r="A111" s="27" t="s">
        <v>176</v>
      </c>
      <c r="B111" s="28" t="s">
        <v>101</v>
      </c>
      <c r="C111" s="26" t="s">
        <v>59</v>
      </c>
      <c r="D111" s="26" t="s">
        <v>60</v>
      </c>
      <c r="E111" s="26" t="s">
        <v>175</v>
      </c>
      <c r="F111" s="26" t="s">
        <v>62</v>
      </c>
      <c r="G111" s="26" t="s">
        <v>38</v>
      </c>
      <c r="H111" s="26" t="s">
        <v>59</v>
      </c>
      <c r="I111" s="26" t="s">
        <v>59</v>
      </c>
      <c r="J111" s="26" t="s">
        <v>64</v>
      </c>
      <c r="K111" s="26" t="s">
        <v>60</v>
      </c>
      <c r="L111" s="29">
        <f>L110</f>
        <v>781200</v>
      </c>
      <c r="M111" s="29">
        <f t="shared" ref="M111:N111" si="15">M110</f>
        <v>859300</v>
      </c>
      <c r="N111" s="29">
        <f t="shared" si="15"/>
        <v>859300</v>
      </c>
      <c r="O111" s="22">
        <v>0</v>
      </c>
    </row>
    <row r="112" spans="1:18" ht="34.5" x14ac:dyDescent="0.25">
      <c r="A112" s="27" t="s">
        <v>152</v>
      </c>
      <c r="B112" s="28" t="s">
        <v>103</v>
      </c>
      <c r="C112" s="26" t="s">
        <v>104</v>
      </c>
      <c r="D112" s="26" t="s">
        <v>60</v>
      </c>
      <c r="E112" s="26" t="s">
        <v>175</v>
      </c>
      <c r="F112" s="26" t="s">
        <v>62</v>
      </c>
      <c r="G112" s="26" t="s">
        <v>38</v>
      </c>
      <c r="H112" s="26" t="s">
        <v>59</v>
      </c>
      <c r="I112" s="26" t="s">
        <v>59</v>
      </c>
      <c r="J112" s="26" t="s">
        <v>64</v>
      </c>
      <c r="K112" s="26" t="s">
        <v>60</v>
      </c>
      <c r="L112" s="29">
        <f>660000-60000</f>
        <v>600000</v>
      </c>
      <c r="M112" s="29">
        <v>660000</v>
      </c>
      <c r="N112" s="29">
        <v>660000</v>
      </c>
      <c r="O112" s="22">
        <v>0</v>
      </c>
    </row>
    <row r="113" spans="1:15" ht="34.5" x14ac:dyDescent="0.25">
      <c r="A113" s="27" t="s">
        <v>177</v>
      </c>
      <c r="B113" s="28" t="s">
        <v>109</v>
      </c>
      <c r="C113" s="26" t="s">
        <v>110</v>
      </c>
      <c r="D113" s="26" t="s">
        <v>60</v>
      </c>
      <c r="E113" s="26" t="s">
        <v>175</v>
      </c>
      <c r="F113" s="26" t="s">
        <v>62</v>
      </c>
      <c r="G113" s="26" t="s">
        <v>38</v>
      </c>
      <c r="H113" s="26" t="s">
        <v>59</v>
      </c>
      <c r="I113" s="26" t="s">
        <v>59</v>
      </c>
      <c r="J113" s="26" t="s">
        <v>64</v>
      </c>
      <c r="K113" s="26" t="s">
        <v>60</v>
      </c>
      <c r="L113" s="29">
        <f>199300-18100</f>
        <v>181200</v>
      </c>
      <c r="M113" s="29">
        <v>199300</v>
      </c>
      <c r="N113" s="29">
        <v>199300</v>
      </c>
      <c r="O113" s="22">
        <v>0</v>
      </c>
    </row>
    <row r="114" spans="1:15" ht="34.5" x14ac:dyDescent="0.25">
      <c r="A114" s="27" t="s">
        <v>163</v>
      </c>
      <c r="B114" s="28" t="s">
        <v>112</v>
      </c>
      <c r="C114" s="26" t="s">
        <v>110</v>
      </c>
      <c r="D114" s="26" t="s">
        <v>178</v>
      </c>
      <c r="E114" s="26" t="s">
        <v>175</v>
      </c>
      <c r="F114" s="26" t="s">
        <v>62</v>
      </c>
      <c r="G114" s="26" t="s">
        <v>38</v>
      </c>
      <c r="H114" s="26" t="s">
        <v>59</v>
      </c>
      <c r="I114" s="26" t="s">
        <v>59</v>
      </c>
      <c r="J114" s="26" t="s">
        <v>64</v>
      </c>
      <c r="K114" s="26" t="s">
        <v>178</v>
      </c>
      <c r="L114" s="29">
        <f>L113</f>
        <v>181200</v>
      </c>
      <c r="M114" s="29">
        <f t="shared" ref="M114:N114" si="16">M113</f>
        <v>199300</v>
      </c>
      <c r="N114" s="29">
        <f t="shared" si="16"/>
        <v>199300</v>
      </c>
      <c r="O114" s="22">
        <v>0</v>
      </c>
    </row>
    <row r="115" spans="1:15" ht="34.5" x14ac:dyDescent="0.25">
      <c r="A115" s="27" t="s">
        <v>179</v>
      </c>
      <c r="B115" s="28"/>
      <c r="C115" s="26" t="s">
        <v>59</v>
      </c>
      <c r="D115" s="26" t="s">
        <v>60</v>
      </c>
      <c r="E115" s="26" t="s">
        <v>180</v>
      </c>
      <c r="F115" s="26" t="s">
        <v>62</v>
      </c>
      <c r="G115" s="26" t="s">
        <v>38</v>
      </c>
      <c r="H115" s="26" t="s">
        <v>59</v>
      </c>
      <c r="I115" s="26" t="s">
        <v>59</v>
      </c>
      <c r="J115" s="26" t="s">
        <v>64</v>
      </c>
      <c r="K115" s="26" t="s">
        <v>60</v>
      </c>
      <c r="L115" s="29">
        <v>105700</v>
      </c>
      <c r="M115" s="29">
        <v>85800</v>
      </c>
      <c r="N115" s="29">
        <v>88300</v>
      </c>
      <c r="O115" s="22">
        <v>0</v>
      </c>
    </row>
    <row r="116" spans="1:15" ht="34.5" x14ac:dyDescent="0.25">
      <c r="A116" s="27" t="s">
        <v>176</v>
      </c>
      <c r="B116" s="28" t="s">
        <v>101</v>
      </c>
      <c r="C116" s="26" t="s">
        <v>59</v>
      </c>
      <c r="D116" s="26" t="s">
        <v>60</v>
      </c>
      <c r="E116" s="26" t="s">
        <v>180</v>
      </c>
      <c r="F116" s="26" t="s">
        <v>62</v>
      </c>
      <c r="G116" s="26" t="s">
        <v>38</v>
      </c>
      <c r="H116" s="26" t="s">
        <v>59</v>
      </c>
      <c r="I116" s="26" t="s">
        <v>59</v>
      </c>
      <c r="J116" s="26" t="s">
        <v>64</v>
      </c>
      <c r="K116" s="26" t="s">
        <v>60</v>
      </c>
      <c r="L116" s="29">
        <f>L117+L118</f>
        <v>19800</v>
      </c>
      <c r="M116" s="29">
        <f t="shared" ref="M116:N116" si="17">M117+M118</f>
        <v>20500</v>
      </c>
      <c r="N116" s="29">
        <f t="shared" si="17"/>
        <v>20500</v>
      </c>
      <c r="O116" s="22">
        <v>0</v>
      </c>
    </row>
    <row r="117" spans="1:15" ht="34.5" x14ac:dyDescent="0.25">
      <c r="A117" s="27" t="s">
        <v>152</v>
      </c>
      <c r="B117" s="28" t="s">
        <v>103</v>
      </c>
      <c r="C117" s="26" t="s">
        <v>104</v>
      </c>
      <c r="D117" s="26" t="s">
        <v>60</v>
      </c>
      <c r="E117" s="26" t="s">
        <v>180</v>
      </c>
      <c r="F117" s="26" t="s">
        <v>62</v>
      </c>
      <c r="G117" s="26" t="s">
        <v>38</v>
      </c>
      <c r="H117" s="26" t="s">
        <v>59</v>
      </c>
      <c r="I117" s="26" t="s">
        <v>59</v>
      </c>
      <c r="J117" s="26" t="s">
        <v>64</v>
      </c>
      <c r="K117" s="26" t="s">
        <v>60</v>
      </c>
      <c r="L117" s="29">
        <v>15200</v>
      </c>
      <c r="M117" s="29">
        <v>15700</v>
      </c>
      <c r="N117" s="29">
        <v>15700</v>
      </c>
      <c r="O117" s="22">
        <v>0</v>
      </c>
    </row>
    <row r="118" spans="1:15" ht="34.5" x14ac:dyDescent="0.25">
      <c r="A118" s="27" t="s">
        <v>177</v>
      </c>
      <c r="B118" s="28" t="s">
        <v>109</v>
      </c>
      <c r="C118" s="26" t="s">
        <v>110</v>
      </c>
      <c r="D118" s="26" t="s">
        <v>60</v>
      </c>
      <c r="E118" s="26" t="s">
        <v>180</v>
      </c>
      <c r="F118" s="26" t="s">
        <v>62</v>
      </c>
      <c r="G118" s="26" t="s">
        <v>38</v>
      </c>
      <c r="H118" s="26" t="s">
        <v>59</v>
      </c>
      <c r="I118" s="26" t="s">
        <v>59</v>
      </c>
      <c r="J118" s="26" t="s">
        <v>64</v>
      </c>
      <c r="K118" s="26" t="s">
        <v>60</v>
      </c>
      <c r="L118" s="29">
        <v>4600</v>
      </c>
      <c r="M118" s="29">
        <v>4800</v>
      </c>
      <c r="N118" s="29">
        <v>4800</v>
      </c>
      <c r="O118" s="22">
        <v>0</v>
      </c>
    </row>
    <row r="119" spans="1:15" ht="34.5" x14ac:dyDescent="0.25">
      <c r="A119" s="27" t="s">
        <v>163</v>
      </c>
      <c r="B119" s="28" t="s">
        <v>112</v>
      </c>
      <c r="C119" s="26" t="s">
        <v>110</v>
      </c>
      <c r="D119" s="26" t="s">
        <v>181</v>
      </c>
      <c r="E119" s="26" t="s">
        <v>180</v>
      </c>
      <c r="F119" s="26" t="s">
        <v>62</v>
      </c>
      <c r="G119" s="26" t="s">
        <v>38</v>
      </c>
      <c r="H119" s="26" t="s">
        <v>59</v>
      </c>
      <c r="I119" s="26" t="s">
        <v>59</v>
      </c>
      <c r="J119" s="26" t="s">
        <v>64</v>
      </c>
      <c r="K119" s="26" t="s">
        <v>181</v>
      </c>
      <c r="L119" s="29">
        <v>4600</v>
      </c>
      <c r="M119" s="29">
        <v>4800</v>
      </c>
      <c r="N119" s="29">
        <v>4800</v>
      </c>
      <c r="O119" s="22">
        <v>0</v>
      </c>
    </row>
    <row r="120" spans="1:15" ht="34.5" x14ac:dyDescent="0.25">
      <c r="A120" s="27" t="s">
        <v>172</v>
      </c>
      <c r="B120" s="28" t="s">
        <v>141</v>
      </c>
      <c r="C120" s="26" t="s">
        <v>59</v>
      </c>
      <c r="D120" s="26" t="s">
        <v>60</v>
      </c>
      <c r="E120" s="26" t="s">
        <v>180</v>
      </c>
      <c r="F120" s="26" t="s">
        <v>62</v>
      </c>
      <c r="G120" s="26" t="s">
        <v>38</v>
      </c>
      <c r="H120" s="26" t="s">
        <v>59</v>
      </c>
      <c r="I120" s="26" t="s">
        <v>59</v>
      </c>
      <c r="J120" s="26" t="s">
        <v>64</v>
      </c>
      <c r="K120" s="26" t="s">
        <v>60</v>
      </c>
      <c r="L120" s="29">
        <v>85900</v>
      </c>
      <c r="M120" s="29">
        <v>65300</v>
      </c>
      <c r="N120" s="29">
        <v>67800</v>
      </c>
      <c r="O120" s="22">
        <v>0</v>
      </c>
    </row>
    <row r="121" spans="1:15" ht="34.5" x14ac:dyDescent="0.25">
      <c r="A121" s="27" t="s">
        <v>173</v>
      </c>
      <c r="B121" s="28" t="s">
        <v>143</v>
      </c>
      <c r="C121" s="26" t="s">
        <v>144</v>
      </c>
      <c r="D121" s="26" t="s">
        <v>60</v>
      </c>
      <c r="E121" s="26" t="s">
        <v>180</v>
      </c>
      <c r="F121" s="26" t="s">
        <v>62</v>
      </c>
      <c r="G121" s="26" t="s">
        <v>38</v>
      </c>
      <c r="H121" s="26" t="s">
        <v>59</v>
      </c>
      <c r="I121" s="26" t="s">
        <v>59</v>
      </c>
      <c r="J121" s="26" t="s">
        <v>64</v>
      </c>
      <c r="K121" s="26" t="s">
        <v>60</v>
      </c>
      <c r="L121" s="29">
        <f>L120</f>
        <v>85900</v>
      </c>
      <c r="M121" s="29">
        <f t="shared" ref="M121:N121" si="18">M120</f>
        <v>65300</v>
      </c>
      <c r="N121" s="29">
        <f t="shared" si="18"/>
        <v>67800</v>
      </c>
      <c r="O121" s="22">
        <v>0</v>
      </c>
    </row>
    <row r="122" spans="1:15" ht="45.75" x14ac:dyDescent="0.25">
      <c r="A122" s="30" t="s">
        <v>182</v>
      </c>
      <c r="B122" s="28"/>
      <c r="C122" s="26" t="s">
        <v>59</v>
      </c>
      <c r="D122" s="26" t="s">
        <v>60</v>
      </c>
      <c r="E122" s="26" t="s">
        <v>183</v>
      </c>
      <c r="F122" s="26" t="s">
        <v>62</v>
      </c>
      <c r="G122" s="26" t="s">
        <v>38</v>
      </c>
      <c r="H122" s="26" t="s">
        <v>59</v>
      </c>
      <c r="I122" s="26" t="s">
        <v>59</v>
      </c>
      <c r="J122" s="26" t="s">
        <v>64</v>
      </c>
      <c r="K122" s="26" t="s">
        <v>60</v>
      </c>
      <c r="L122" s="29">
        <v>184200</v>
      </c>
      <c r="M122" s="29">
        <v>184200</v>
      </c>
      <c r="N122" s="29">
        <v>188600</v>
      </c>
      <c r="O122" s="22">
        <v>0</v>
      </c>
    </row>
    <row r="123" spans="1:15" ht="34.5" x14ac:dyDescent="0.25">
      <c r="A123" s="27" t="s">
        <v>172</v>
      </c>
      <c r="B123" s="28" t="s">
        <v>141</v>
      </c>
      <c r="C123" s="26" t="s">
        <v>59</v>
      </c>
      <c r="D123" s="26" t="s">
        <v>60</v>
      </c>
      <c r="E123" s="26" t="s">
        <v>183</v>
      </c>
      <c r="F123" s="26" t="s">
        <v>62</v>
      </c>
      <c r="G123" s="26" t="s">
        <v>38</v>
      </c>
      <c r="H123" s="26" t="s">
        <v>59</v>
      </c>
      <c r="I123" s="26" t="s">
        <v>59</v>
      </c>
      <c r="J123" s="26" t="s">
        <v>64</v>
      </c>
      <c r="K123" s="26" t="s">
        <v>60</v>
      </c>
      <c r="L123" s="29">
        <v>184200</v>
      </c>
      <c r="M123" s="29">
        <v>184200</v>
      </c>
      <c r="N123" s="29">
        <v>188600</v>
      </c>
      <c r="O123" s="22">
        <v>0</v>
      </c>
    </row>
    <row r="124" spans="1:15" ht="34.5" x14ac:dyDescent="0.25">
      <c r="A124" s="27" t="s">
        <v>173</v>
      </c>
      <c r="B124" s="28" t="s">
        <v>143</v>
      </c>
      <c r="C124" s="26" t="s">
        <v>144</v>
      </c>
      <c r="D124" s="26" t="s">
        <v>60</v>
      </c>
      <c r="E124" s="26" t="s">
        <v>183</v>
      </c>
      <c r="F124" s="26" t="s">
        <v>62</v>
      </c>
      <c r="G124" s="26" t="s">
        <v>38</v>
      </c>
      <c r="H124" s="26" t="s">
        <v>59</v>
      </c>
      <c r="I124" s="26" t="s">
        <v>59</v>
      </c>
      <c r="J124" s="26" t="s">
        <v>64</v>
      </c>
      <c r="K124" s="26" t="s">
        <v>60</v>
      </c>
      <c r="L124" s="29">
        <v>184200</v>
      </c>
      <c r="M124" s="29">
        <v>184200</v>
      </c>
      <c r="N124" s="29">
        <v>188600</v>
      </c>
      <c r="O124" s="22">
        <v>0</v>
      </c>
    </row>
    <row r="125" spans="1:15" ht="57" x14ac:dyDescent="0.25">
      <c r="A125" s="30" t="s">
        <v>184</v>
      </c>
      <c r="B125" s="28"/>
      <c r="C125" s="26" t="s">
        <v>59</v>
      </c>
      <c r="D125" s="26" t="s">
        <v>60</v>
      </c>
      <c r="E125" s="26" t="s">
        <v>185</v>
      </c>
      <c r="F125" s="26" t="s">
        <v>62</v>
      </c>
      <c r="G125" s="26" t="s">
        <v>38</v>
      </c>
      <c r="H125" s="26" t="s">
        <v>59</v>
      </c>
      <c r="I125" s="26" t="s">
        <v>59</v>
      </c>
      <c r="J125" s="26" t="s">
        <v>64</v>
      </c>
      <c r="K125" s="26" t="s">
        <v>60</v>
      </c>
      <c r="L125" s="29">
        <v>0</v>
      </c>
      <c r="M125" s="29">
        <v>0</v>
      </c>
      <c r="N125" s="29">
        <v>0</v>
      </c>
      <c r="O125" s="22">
        <v>0</v>
      </c>
    </row>
    <row r="126" spans="1:15" ht="34.5" x14ac:dyDescent="0.25">
      <c r="A126" s="27" t="s">
        <v>172</v>
      </c>
      <c r="B126" s="28" t="s">
        <v>141</v>
      </c>
      <c r="C126" s="26" t="s">
        <v>59</v>
      </c>
      <c r="D126" s="26" t="s">
        <v>60</v>
      </c>
      <c r="E126" s="26" t="s">
        <v>185</v>
      </c>
      <c r="F126" s="26" t="s">
        <v>62</v>
      </c>
      <c r="G126" s="26" t="s">
        <v>38</v>
      </c>
      <c r="H126" s="26" t="s">
        <v>59</v>
      </c>
      <c r="I126" s="26" t="s">
        <v>59</v>
      </c>
      <c r="J126" s="26" t="s">
        <v>64</v>
      </c>
      <c r="K126" s="26" t="s">
        <v>60</v>
      </c>
      <c r="L126" s="29">
        <v>0</v>
      </c>
      <c r="M126" s="29">
        <v>0</v>
      </c>
      <c r="N126" s="29">
        <v>0</v>
      </c>
      <c r="O126" s="22">
        <v>0</v>
      </c>
    </row>
    <row r="127" spans="1:15" ht="34.5" x14ac:dyDescent="0.25">
      <c r="A127" s="27" t="s">
        <v>173</v>
      </c>
      <c r="B127" s="28" t="s">
        <v>143</v>
      </c>
      <c r="C127" s="26" t="s">
        <v>144</v>
      </c>
      <c r="D127" s="26" t="s">
        <v>60</v>
      </c>
      <c r="E127" s="26" t="s">
        <v>185</v>
      </c>
      <c r="F127" s="26" t="s">
        <v>62</v>
      </c>
      <c r="G127" s="26" t="s">
        <v>38</v>
      </c>
      <c r="H127" s="26" t="s">
        <v>59</v>
      </c>
      <c r="I127" s="26" t="s">
        <v>59</v>
      </c>
      <c r="J127" s="26" t="s">
        <v>64</v>
      </c>
      <c r="K127" s="26" t="s">
        <v>60</v>
      </c>
      <c r="L127" s="29">
        <v>0</v>
      </c>
      <c r="M127" s="29">
        <v>0</v>
      </c>
      <c r="N127" s="29">
        <v>0</v>
      </c>
      <c r="O127" s="22">
        <v>0</v>
      </c>
    </row>
    <row r="128" spans="1:15" ht="57" x14ac:dyDescent="0.25">
      <c r="A128" s="27" t="s">
        <v>278</v>
      </c>
      <c r="B128" s="28"/>
      <c r="C128" s="26" t="s">
        <v>59</v>
      </c>
      <c r="D128" s="26" t="s">
        <v>60</v>
      </c>
      <c r="E128" s="26" t="s">
        <v>186</v>
      </c>
      <c r="F128" s="26" t="s">
        <v>62</v>
      </c>
      <c r="G128" s="26" t="s">
        <v>38</v>
      </c>
      <c r="H128" s="26" t="s">
        <v>59</v>
      </c>
      <c r="I128" s="26" t="s">
        <v>59</v>
      </c>
      <c r="J128" s="26" t="s">
        <v>64</v>
      </c>
      <c r="K128" s="26" t="s">
        <v>60</v>
      </c>
      <c r="L128" s="29">
        <v>0</v>
      </c>
      <c r="M128" s="29">
        <v>0</v>
      </c>
      <c r="N128" s="29">
        <v>0</v>
      </c>
      <c r="O128" s="22">
        <v>0</v>
      </c>
    </row>
    <row r="129" spans="1:15" ht="34.5" x14ac:dyDescent="0.25">
      <c r="A129" s="27" t="s">
        <v>172</v>
      </c>
      <c r="B129" s="28" t="s">
        <v>141</v>
      </c>
      <c r="C129" s="26" t="s">
        <v>59</v>
      </c>
      <c r="D129" s="26" t="s">
        <v>60</v>
      </c>
      <c r="E129" s="26" t="s">
        <v>186</v>
      </c>
      <c r="F129" s="26" t="s">
        <v>62</v>
      </c>
      <c r="G129" s="26" t="s">
        <v>38</v>
      </c>
      <c r="H129" s="26" t="s">
        <v>59</v>
      </c>
      <c r="I129" s="26" t="s">
        <v>59</v>
      </c>
      <c r="J129" s="26" t="s">
        <v>64</v>
      </c>
      <c r="K129" s="26" t="s">
        <v>60</v>
      </c>
      <c r="L129" s="29">
        <v>0</v>
      </c>
      <c r="M129" s="29">
        <f>M128</f>
        <v>0</v>
      </c>
      <c r="N129" s="29">
        <v>0</v>
      </c>
      <c r="O129" s="22">
        <v>0</v>
      </c>
    </row>
    <row r="130" spans="1:15" ht="34.5" x14ac:dyDescent="0.25">
      <c r="A130" s="27" t="s">
        <v>173</v>
      </c>
      <c r="B130" s="28" t="s">
        <v>143</v>
      </c>
      <c r="C130" s="26" t="s">
        <v>144</v>
      </c>
      <c r="D130" s="26" t="s">
        <v>60</v>
      </c>
      <c r="E130" s="26" t="s">
        <v>186</v>
      </c>
      <c r="F130" s="26" t="s">
        <v>62</v>
      </c>
      <c r="G130" s="26" t="s">
        <v>38</v>
      </c>
      <c r="H130" s="26" t="s">
        <v>59</v>
      </c>
      <c r="I130" s="26" t="s">
        <v>59</v>
      </c>
      <c r="J130" s="26" t="s">
        <v>64</v>
      </c>
      <c r="K130" s="26" t="s">
        <v>60</v>
      </c>
      <c r="L130" s="29">
        <v>0</v>
      </c>
      <c r="M130" s="29">
        <f>M128</f>
        <v>0</v>
      </c>
      <c r="N130" s="29">
        <v>0</v>
      </c>
      <c r="O130" s="22">
        <v>0</v>
      </c>
    </row>
    <row r="131" spans="1:15" ht="57" x14ac:dyDescent="0.25">
      <c r="A131" s="30" t="s">
        <v>187</v>
      </c>
      <c r="B131" s="28"/>
      <c r="C131" s="26" t="s">
        <v>59</v>
      </c>
      <c r="D131" s="26" t="s">
        <v>60</v>
      </c>
      <c r="E131" s="26" t="s">
        <v>188</v>
      </c>
      <c r="F131" s="26" t="s">
        <v>62</v>
      </c>
      <c r="G131" s="26" t="s">
        <v>38</v>
      </c>
      <c r="H131" s="26" t="s">
        <v>59</v>
      </c>
      <c r="I131" s="26" t="s">
        <v>59</v>
      </c>
      <c r="J131" s="26" t="s">
        <v>64</v>
      </c>
      <c r="K131" s="26" t="s">
        <v>60</v>
      </c>
      <c r="L131" s="29">
        <f>L132</f>
        <v>130800</v>
      </c>
      <c r="M131" s="29">
        <f t="shared" ref="M131:N131" si="19">M132</f>
        <v>128900</v>
      </c>
      <c r="N131" s="29">
        <f t="shared" si="19"/>
        <v>128900</v>
      </c>
      <c r="O131" s="22">
        <v>0</v>
      </c>
    </row>
    <row r="132" spans="1:15" ht="34.5" x14ac:dyDescent="0.25">
      <c r="A132" s="27" t="s">
        <v>176</v>
      </c>
      <c r="B132" s="28" t="s">
        <v>101</v>
      </c>
      <c r="C132" s="26" t="s">
        <v>59</v>
      </c>
      <c r="D132" s="26" t="s">
        <v>60</v>
      </c>
      <c r="E132" s="26" t="s">
        <v>188</v>
      </c>
      <c r="F132" s="26" t="s">
        <v>62</v>
      </c>
      <c r="G132" s="26" t="s">
        <v>38</v>
      </c>
      <c r="H132" s="26" t="s">
        <v>59</v>
      </c>
      <c r="I132" s="26" t="s">
        <v>59</v>
      </c>
      <c r="J132" s="26" t="s">
        <v>64</v>
      </c>
      <c r="K132" s="26" t="s">
        <v>60</v>
      </c>
      <c r="L132" s="29">
        <f>L133+L134</f>
        <v>130800</v>
      </c>
      <c r="M132" s="29">
        <f t="shared" ref="M132:N132" si="20">M133+M134</f>
        <v>128900</v>
      </c>
      <c r="N132" s="29">
        <f t="shared" si="20"/>
        <v>128900</v>
      </c>
      <c r="O132" s="22">
        <v>0</v>
      </c>
    </row>
    <row r="133" spans="1:15" ht="34.5" x14ac:dyDescent="0.25">
      <c r="A133" s="27" t="s">
        <v>152</v>
      </c>
      <c r="B133" s="28" t="s">
        <v>103</v>
      </c>
      <c r="C133" s="26" t="s">
        <v>104</v>
      </c>
      <c r="D133" s="26" t="s">
        <v>60</v>
      </c>
      <c r="E133" s="26" t="s">
        <v>188</v>
      </c>
      <c r="F133" s="26" t="s">
        <v>62</v>
      </c>
      <c r="G133" s="26" t="s">
        <v>38</v>
      </c>
      <c r="H133" s="26" t="s">
        <v>59</v>
      </c>
      <c r="I133" s="26" t="s">
        <v>59</v>
      </c>
      <c r="J133" s="26" t="s">
        <v>64</v>
      </c>
      <c r="K133" s="26" t="s">
        <v>60</v>
      </c>
      <c r="L133" s="29">
        <v>100500</v>
      </c>
      <c r="M133" s="29">
        <v>99000</v>
      </c>
      <c r="N133" s="29">
        <v>99000</v>
      </c>
      <c r="O133" s="22">
        <v>0</v>
      </c>
    </row>
    <row r="134" spans="1:15" ht="34.5" x14ac:dyDescent="0.25">
      <c r="A134" s="27" t="s">
        <v>177</v>
      </c>
      <c r="B134" s="28" t="s">
        <v>109</v>
      </c>
      <c r="C134" s="26" t="s">
        <v>110</v>
      </c>
      <c r="D134" s="26" t="s">
        <v>60</v>
      </c>
      <c r="E134" s="26" t="s">
        <v>188</v>
      </c>
      <c r="F134" s="26" t="s">
        <v>62</v>
      </c>
      <c r="G134" s="26" t="s">
        <v>38</v>
      </c>
      <c r="H134" s="26" t="s">
        <v>59</v>
      </c>
      <c r="I134" s="26" t="s">
        <v>59</v>
      </c>
      <c r="J134" s="26" t="s">
        <v>64</v>
      </c>
      <c r="K134" s="26" t="s">
        <v>60</v>
      </c>
      <c r="L134" s="29">
        <v>30300</v>
      </c>
      <c r="M134" s="29">
        <v>29900</v>
      </c>
      <c r="N134" s="29">
        <v>29900</v>
      </c>
      <c r="O134" s="22">
        <v>0</v>
      </c>
    </row>
    <row r="135" spans="1:15" ht="34.5" x14ac:dyDescent="0.25">
      <c r="A135" s="27" t="s">
        <v>163</v>
      </c>
      <c r="B135" s="28" t="s">
        <v>112</v>
      </c>
      <c r="C135" s="26" t="s">
        <v>110</v>
      </c>
      <c r="D135" s="26" t="s">
        <v>189</v>
      </c>
      <c r="E135" s="26" t="s">
        <v>188</v>
      </c>
      <c r="F135" s="26" t="s">
        <v>62</v>
      </c>
      <c r="G135" s="26" t="s">
        <v>38</v>
      </c>
      <c r="H135" s="26" t="s">
        <v>59</v>
      </c>
      <c r="I135" s="26" t="s">
        <v>59</v>
      </c>
      <c r="J135" s="26" t="s">
        <v>64</v>
      </c>
      <c r="K135" s="26" t="s">
        <v>189</v>
      </c>
      <c r="L135" s="29">
        <f>L134</f>
        <v>30300</v>
      </c>
      <c r="M135" s="29">
        <f t="shared" ref="M135:N135" si="21">M134</f>
        <v>29900</v>
      </c>
      <c r="N135" s="29">
        <f t="shared" si="21"/>
        <v>29900</v>
      </c>
      <c r="O135" s="22">
        <v>0</v>
      </c>
    </row>
    <row r="136" spans="1:15" ht="45.75" x14ac:dyDescent="0.25">
      <c r="A136" s="23" t="s">
        <v>54</v>
      </c>
      <c r="B136" s="24" t="s">
        <v>55</v>
      </c>
      <c r="C136" s="25" t="s">
        <v>56</v>
      </c>
      <c r="D136" s="26" t="s">
        <v>60</v>
      </c>
      <c r="E136" s="26" t="s">
        <v>61</v>
      </c>
      <c r="F136" s="26" t="s">
        <v>62</v>
      </c>
      <c r="G136" s="26" t="s">
        <v>63</v>
      </c>
      <c r="H136" s="26" t="s">
        <v>59</v>
      </c>
      <c r="I136" s="26" t="s">
        <v>56</v>
      </c>
      <c r="J136" s="26" t="s">
        <v>64</v>
      </c>
      <c r="K136" s="26" t="s">
        <v>60</v>
      </c>
      <c r="L136" s="21">
        <v>-10180</v>
      </c>
      <c r="M136" s="21">
        <v>-10180</v>
      </c>
      <c r="N136" s="21">
        <v>-10180</v>
      </c>
      <c r="O136" s="22">
        <v>0</v>
      </c>
    </row>
    <row r="137" spans="1:15" ht="45.75" x14ac:dyDescent="0.25">
      <c r="A137" s="31" t="s">
        <v>191</v>
      </c>
      <c r="B137" s="19" t="s">
        <v>190</v>
      </c>
      <c r="C137" s="20" t="s">
        <v>59</v>
      </c>
      <c r="D137" s="26" t="s">
        <v>60</v>
      </c>
      <c r="E137" s="26" t="s">
        <v>61</v>
      </c>
      <c r="F137" s="26" t="s">
        <v>62</v>
      </c>
      <c r="G137" s="26" t="s">
        <v>63</v>
      </c>
      <c r="H137" s="26" t="s">
        <v>59</v>
      </c>
      <c r="I137" s="26" t="s">
        <v>59</v>
      </c>
      <c r="J137" s="26" t="s">
        <v>64</v>
      </c>
      <c r="K137" s="26" t="s">
        <v>60</v>
      </c>
      <c r="L137" s="21">
        <v>-10180</v>
      </c>
      <c r="M137" s="21">
        <v>-10180</v>
      </c>
      <c r="N137" s="21">
        <v>-10180</v>
      </c>
      <c r="O137" s="22">
        <v>0</v>
      </c>
    </row>
    <row r="138" spans="1:15" ht="45.75" x14ac:dyDescent="0.25">
      <c r="A138" s="31" t="s">
        <v>193</v>
      </c>
      <c r="B138" s="19" t="s">
        <v>192</v>
      </c>
      <c r="C138" s="20" t="s">
        <v>59</v>
      </c>
      <c r="D138" s="26" t="s">
        <v>60</v>
      </c>
      <c r="E138" s="26" t="s">
        <v>61</v>
      </c>
      <c r="F138" s="26" t="s">
        <v>62</v>
      </c>
      <c r="G138" s="26" t="s">
        <v>63</v>
      </c>
      <c r="H138" s="26" t="s">
        <v>59</v>
      </c>
      <c r="I138" s="26" t="s">
        <v>59</v>
      </c>
      <c r="J138" s="26" t="s">
        <v>64</v>
      </c>
      <c r="K138" s="26" t="s">
        <v>60</v>
      </c>
      <c r="L138" s="21">
        <v>0</v>
      </c>
      <c r="M138" s="21">
        <v>0</v>
      </c>
      <c r="N138" s="21">
        <v>0</v>
      </c>
      <c r="O138" s="22">
        <v>0</v>
      </c>
    </row>
    <row r="139" spans="1:15" ht="10.15" customHeight="1" x14ac:dyDescent="0.25">
      <c r="A139" s="31" t="s">
        <v>195</v>
      </c>
      <c r="B139" s="19" t="s">
        <v>194</v>
      </c>
      <c r="C139" s="20" t="s">
        <v>59</v>
      </c>
      <c r="D139" s="26" t="s">
        <v>60</v>
      </c>
      <c r="E139" s="26" t="s">
        <v>61</v>
      </c>
      <c r="F139" s="26" t="s">
        <v>62</v>
      </c>
      <c r="G139" s="26" t="s">
        <v>63</v>
      </c>
      <c r="H139" s="26" t="s">
        <v>59</v>
      </c>
      <c r="I139" s="26" t="s">
        <v>59</v>
      </c>
      <c r="J139" s="26" t="s">
        <v>64</v>
      </c>
      <c r="K139" s="26" t="s">
        <v>60</v>
      </c>
      <c r="L139" s="21">
        <v>0</v>
      </c>
      <c r="M139" s="21">
        <v>0</v>
      </c>
      <c r="N139" s="21">
        <v>0</v>
      </c>
      <c r="O139" s="22">
        <v>0</v>
      </c>
    </row>
    <row r="140" spans="1:15" ht="10.15" customHeight="1" x14ac:dyDescent="0.25">
      <c r="A140" s="23" t="s">
        <v>196</v>
      </c>
      <c r="B140" s="24" t="s">
        <v>197</v>
      </c>
      <c r="C140" s="25" t="s">
        <v>59</v>
      </c>
      <c r="D140" s="26" t="s">
        <v>60</v>
      </c>
      <c r="E140" s="26" t="s">
        <v>61</v>
      </c>
      <c r="F140" s="26" t="s">
        <v>62</v>
      </c>
      <c r="G140" s="26" t="s">
        <v>63</v>
      </c>
      <c r="H140" s="26" t="s">
        <v>59</v>
      </c>
      <c r="I140" s="26" t="s">
        <v>59</v>
      </c>
      <c r="J140" s="26" t="s">
        <v>64</v>
      </c>
      <c r="K140" s="26" t="s">
        <v>60</v>
      </c>
      <c r="L140" s="21">
        <v>0</v>
      </c>
      <c r="M140" s="21">
        <v>0</v>
      </c>
      <c r="N140" s="21">
        <v>0</v>
      </c>
      <c r="O140" s="22">
        <v>0</v>
      </c>
    </row>
    <row r="141" spans="1:15" ht="10.15" customHeight="1" x14ac:dyDescent="0.25">
      <c r="A141" s="27" t="s">
        <v>198</v>
      </c>
      <c r="B141" s="28" t="s">
        <v>199</v>
      </c>
      <c r="C141" s="26" t="s">
        <v>200</v>
      </c>
      <c r="D141" s="26" t="s">
        <v>60</v>
      </c>
      <c r="E141" s="26" t="s">
        <v>61</v>
      </c>
      <c r="F141" s="26" t="s">
        <v>62</v>
      </c>
      <c r="G141" s="26" t="s">
        <v>63</v>
      </c>
      <c r="H141" s="26" t="s">
        <v>59</v>
      </c>
      <c r="I141" s="26" t="s">
        <v>200</v>
      </c>
      <c r="J141" s="26" t="s">
        <v>64</v>
      </c>
      <c r="K141" s="26" t="s">
        <v>60</v>
      </c>
      <c r="L141" s="29">
        <v>0</v>
      </c>
      <c r="M141" s="29">
        <v>0</v>
      </c>
      <c r="N141" s="29">
        <v>0</v>
      </c>
      <c r="O141" s="22">
        <v>0</v>
      </c>
    </row>
  </sheetData>
  <mergeCells count="27">
    <mergeCell ref="J30:J32"/>
    <mergeCell ref="B22:L22"/>
    <mergeCell ref="O18:O19"/>
    <mergeCell ref="A17:N17"/>
    <mergeCell ref="A18:N18"/>
    <mergeCell ref="B20:D20"/>
    <mergeCell ref="N15:O15"/>
    <mergeCell ref="N13:O13"/>
    <mergeCell ref="L30:O30"/>
    <mergeCell ref="B25:L25"/>
    <mergeCell ref="A28:O28"/>
    <mergeCell ref="A30:A32"/>
    <mergeCell ref="B30:B32"/>
    <mergeCell ref="C30:C32"/>
    <mergeCell ref="K30:K32"/>
    <mergeCell ref="O31:O32"/>
    <mergeCell ref="I30:I32"/>
    <mergeCell ref="H30:H32"/>
    <mergeCell ref="G30:G32"/>
    <mergeCell ref="F30:F32"/>
    <mergeCell ref="D30:D32"/>
    <mergeCell ref="E30:E32"/>
    <mergeCell ref="N8:O8"/>
    <mergeCell ref="N9:O9"/>
    <mergeCell ref="N10:O10"/>
    <mergeCell ref="N11:O11"/>
    <mergeCell ref="N12:O12"/>
  </mergeCells>
  <pageMargins left="0.59055118110236227" right="0.51181102362204722" top="0.78740157480314965" bottom="0.31496062992125984" header="0.19685039370078741" footer="0.19685039370078741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35"/>
  <sheetViews>
    <sheetView view="pageBreakPreview" zoomScale="60" zoomScaleNormal="100" workbookViewId="0">
      <selection activeCell="BY29" sqref="BY29:CR29"/>
    </sheetView>
  </sheetViews>
  <sheetFormatPr defaultRowHeight="10.15" customHeight="1" x14ac:dyDescent="0.25"/>
  <cols>
    <col min="1" max="99" width="0.85546875" customWidth="1"/>
    <col min="100" max="100" width="8.7109375" customWidth="1"/>
    <col min="101" max="101" width="13.7109375" customWidth="1"/>
    <col min="102" max="102" width="8" hidden="1"/>
    <col min="103" max="106" width="11.7109375" customWidth="1"/>
  </cols>
  <sheetData>
    <row r="1" spans="1:106" ht="13.5" customHeight="1" x14ac:dyDescent="0.25">
      <c r="B1" s="48" t="s">
        <v>201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</row>
    <row r="2" spans="1:106" ht="15" x14ac:dyDescent="0.25"/>
    <row r="3" spans="1:106" ht="11.25" customHeight="1" x14ac:dyDescent="0.25">
      <c r="A3" s="66" t="s">
        <v>202</v>
      </c>
      <c r="B3" s="66"/>
      <c r="C3" s="66"/>
      <c r="D3" s="66"/>
      <c r="E3" s="66"/>
      <c r="F3" s="66"/>
      <c r="G3" s="66"/>
      <c r="H3" s="67"/>
      <c r="I3" s="49" t="s">
        <v>19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72"/>
      <c r="CN3" s="52" t="s">
        <v>203</v>
      </c>
      <c r="CO3" s="66"/>
      <c r="CP3" s="66"/>
      <c r="CQ3" s="66"/>
      <c r="CR3" s="66"/>
      <c r="CS3" s="66"/>
      <c r="CT3" s="66"/>
      <c r="CU3" s="67"/>
      <c r="CV3" s="52" t="s">
        <v>204</v>
      </c>
      <c r="CW3" s="52" t="s">
        <v>205</v>
      </c>
      <c r="CX3" s="52" t="s">
        <v>206</v>
      </c>
      <c r="CY3" s="44" t="s">
        <v>29</v>
      </c>
      <c r="CZ3" s="45"/>
      <c r="DA3" s="45"/>
      <c r="DB3" s="46"/>
    </row>
    <row r="4" spans="1:106" ht="11.25" customHeight="1" x14ac:dyDescent="0.25">
      <c r="A4" s="68"/>
      <c r="B4" s="68"/>
      <c r="C4" s="68"/>
      <c r="D4" s="68"/>
      <c r="E4" s="68"/>
      <c r="F4" s="68"/>
      <c r="G4" s="68"/>
      <c r="H4" s="6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73"/>
      <c r="CN4" s="53"/>
      <c r="CO4" s="68"/>
      <c r="CP4" s="68"/>
      <c r="CQ4" s="68"/>
      <c r="CR4" s="68"/>
      <c r="CS4" s="68"/>
      <c r="CT4" s="68"/>
      <c r="CU4" s="69"/>
      <c r="CV4" s="53"/>
      <c r="CW4" s="53"/>
      <c r="CX4" s="53"/>
      <c r="CY4" s="32" t="s">
        <v>51</v>
      </c>
      <c r="CZ4" s="32" t="s">
        <v>52</v>
      </c>
      <c r="DA4" s="32" t="s">
        <v>280</v>
      </c>
      <c r="DB4" s="55" t="s">
        <v>30</v>
      </c>
    </row>
    <row r="5" spans="1:106" ht="39" customHeight="1" x14ac:dyDescent="0.25">
      <c r="A5" s="70"/>
      <c r="B5" s="70"/>
      <c r="C5" s="70"/>
      <c r="D5" s="70"/>
      <c r="E5" s="70"/>
      <c r="F5" s="70"/>
      <c r="G5" s="70"/>
      <c r="H5" s="7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74"/>
      <c r="CN5" s="54"/>
      <c r="CO5" s="70"/>
      <c r="CP5" s="70"/>
      <c r="CQ5" s="70"/>
      <c r="CR5" s="70"/>
      <c r="CS5" s="70"/>
      <c r="CT5" s="70"/>
      <c r="CU5" s="71"/>
      <c r="CV5" s="54"/>
      <c r="CW5" s="54"/>
      <c r="CX5" s="54"/>
      <c r="CY5" s="10" t="s">
        <v>207</v>
      </c>
      <c r="CZ5" s="33" t="s">
        <v>208</v>
      </c>
      <c r="DA5" s="33" t="s">
        <v>209</v>
      </c>
      <c r="DB5" s="56"/>
    </row>
    <row r="6" spans="1:106" ht="13.9" customHeight="1" x14ac:dyDescent="0.25">
      <c r="A6" s="61" t="s">
        <v>34</v>
      </c>
      <c r="B6" s="61"/>
      <c r="C6" s="61"/>
      <c r="D6" s="61"/>
      <c r="E6" s="61"/>
      <c r="F6" s="61"/>
      <c r="G6" s="61"/>
      <c r="H6" s="62"/>
      <c r="I6" s="61" t="s">
        <v>35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2"/>
      <c r="CN6" s="63" t="s">
        <v>36</v>
      </c>
      <c r="CO6" s="64"/>
      <c r="CP6" s="64"/>
      <c r="CQ6" s="64"/>
      <c r="CR6" s="64"/>
      <c r="CS6" s="64"/>
      <c r="CT6" s="64"/>
      <c r="CU6" s="65"/>
      <c r="CV6" s="34" t="s">
        <v>37</v>
      </c>
      <c r="CW6" s="34" t="s">
        <v>210</v>
      </c>
      <c r="CX6" s="34" t="s">
        <v>211</v>
      </c>
      <c r="CY6" s="34" t="s">
        <v>38</v>
      </c>
      <c r="CZ6" s="34" t="s">
        <v>39</v>
      </c>
      <c r="DA6" s="34" t="s">
        <v>40</v>
      </c>
      <c r="DB6" s="35" t="s">
        <v>41</v>
      </c>
    </row>
    <row r="7" spans="1:106" ht="12.75" customHeight="1" x14ac:dyDescent="0.25">
      <c r="A7" s="75">
        <v>1</v>
      </c>
      <c r="B7" s="75"/>
      <c r="C7" s="75"/>
      <c r="D7" s="75"/>
      <c r="E7" s="75"/>
      <c r="F7" s="75"/>
      <c r="G7" s="75"/>
      <c r="H7" s="76"/>
      <c r="I7" s="77" t="s">
        <v>212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9" t="s">
        <v>213</v>
      </c>
      <c r="CO7" s="80"/>
      <c r="CP7" s="80"/>
      <c r="CQ7" s="80"/>
      <c r="CR7" s="80"/>
      <c r="CS7" s="80"/>
      <c r="CT7" s="80"/>
      <c r="CU7" s="81"/>
      <c r="CV7" s="16" t="s">
        <v>214</v>
      </c>
      <c r="CW7" s="16" t="s">
        <v>44</v>
      </c>
      <c r="CX7" s="16" t="s">
        <v>44</v>
      </c>
      <c r="CY7" s="17">
        <f>CY8</f>
        <v>2054686.99</v>
      </c>
      <c r="CZ7" s="17">
        <f t="shared" ref="CZ7:DA7" si="0">CZ8</f>
        <v>1727420</v>
      </c>
      <c r="DA7" s="17">
        <f t="shared" si="0"/>
        <v>1895520</v>
      </c>
      <c r="DB7" s="18">
        <v>0</v>
      </c>
    </row>
    <row r="8" spans="1:106" ht="24" customHeight="1" x14ac:dyDescent="0.25">
      <c r="A8" s="82" t="s">
        <v>216</v>
      </c>
      <c r="B8" s="82"/>
      <c r="C8" s="82"/>
      <c r="D8" s="82"/>
      <c r="E8" s="82"/>
      <c r="F8" s="82"/>
      <c r="G8" s="82"/>
      <c r="H8" s="83"/>
      <c r="I8" s="84" t="s">
        <v>217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6" t="s">
        <v>218</v>
      </c>
      <c r="CO8" s="82"/>
      <c r="CP8" s="82"/>
      <c r="CQ8" s="82"/>
      <c r="CR8" s="82"/>
      <c r="CS8" s="82"/>
      <c r="CT8" s="82"/>
      <c r="CU8" s="83"/>
      <c r="CV8" s="20" t="s">
        <v>214</v>
      </c>
      <c r="CW8" s="20" t="s">
        <v>44</v>
      </c>
      <c r="CX8" s="20" t="s">
        <v>44</v>
      </c>
      <c r="CY8" s="21">
        <f>CY9+CY12+CY17</f>
        <v>2054686.99</v>
      </c>
      <c r="CZ8" s="21">
        <f t="shared" ref="CZ8:DA8" si="1">CZ9+CZ12+CZ17</f>
        <v>1727420</v>
      </c>
      <c r="DA8" s="21">
        <f t="shared" si="1"/>
        <v>1895520</v>
      </c>
      <c r="DB8" s="22">
        <v>0</v>
      </c>
    </row>
    <row r="9" spans="1:106" ht="24" customHeight="1" x14ac:dyDescent="0.25">
      <c r="A9" s="82" t="s">
        <v>219</v>
      </c>
      <c r="B9" s="82"/>
      <c r="C9" s="82"/>
      <c r="D9" s="82"/>
      <c r="E9" s="82"/>
      <c r="F9" s="82"/>
      <c r="G9" s="82"/>
      <c r="H9" s="83"/>
      <c r="I9" s="84" t="s">
        <v>220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6" t="s">
        <v>221</v>
      </c>
      <c r="CO9" s="82"/>
      <c r="CP9" s="82"/>
      <c r="CQ9" s="82"/>
      <c r="CR9" s="82"/>
      <c r="CS9" s="82"/>
      <c r="CT9" s="82"/>
      <c r="CU9" s="83"/>
      <c r="CV9" s="20" t="s">
        <v>214</v>
      </c>
      <c r="CW9" s="20" t="s">
        <v>44</v>
      </c>
      <c r="CX9" s="20" t="s">
        <v>44</v>
      </c>
      <c r="CY9" s="21">
        <f>304000+3200+181200+1159800</f>
        <v>1648200</v>
      </c>
      <c r="CZ9" s="21">
        <f>1159800+49100+170900+7000</f>
        <v>1386800</v>
      </c>
      <c r="DA9" s="21">
        <f>331900+7200+49100+1159800</f>
        <v>1548000</v>
      </c>
      <c r="DB9" s="22">
        <v>0</v>
      </c>
    </row>
    <row r="10" spans="1:106" ht="24" customHeight="1" x14ac:dyDescent="0.25">
      <c r="A10" s="82" t="s">
        <v>222</v>
      </c>
      <c r="B10" s="82"/>
      <c r="C10" s="82"/>
      <c r="D10" s="82"/>
      <c r="E10" s="82"/>
      <c r="F10" s="82"/>
      <c r="G10" s="82"/>
      <c r="H10" s="83"/>
      <c r="I10" s="84" t="s">
        <v>223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6" t="s">
        <v>224</v>
      </c>
      <c r="CO10" s="82"/>
      <c r="CP10" s="82"/>
      <c r="CQ10" s="82"/>
      <c r="CR10" s="82"/>
      <c r="CS10" s="82"/>
      <c r="CT10" s="82"/>
      <c r="CU10" s="83"/>
      <c r="CV10" s="20" t="s">
        <v>214</v>
      </c>
      <c r="CW10" s="20" t="s">
        <v>44</v>
      </c>
      <c r="CX10" s="20" t="s">
        <v>44</v>
      </c>
      <c r="CY10" s="21">
        <f>CY9</f>
        <v>1648200</v>
      </c>
      <c r="CZ10" s="21">
        <f t="shared" ref="CZ10:DA10" si="2">CZ9</f>
        <v>1386800</v>
      </c>
      <c r="DA10" s="21">
        <f t="shared" si="2"/>
        <v>1548000</v>
      </c>
      <c r="DB10" s="22">
        <v>0</v>
      </c>
    </row>
    <row r="11" spans="1:106" ht="24" customHeight="1" x14ac:dyDescent="0.25">
      <c r="A11" s="82" t="s">
        <v>225</v>
      </c>
      <c r="B11" s="82"/>
      <c r="C11" s="82"/>
      <c r="D11" s="82"/>
      <c r="E11" s="82"/>
      <c r="F11" s="82"/>
      <c r="G11" s="82"/>
      <c r="H11" s="83"/>
      <c r="I11" s="84" t="s">
        <v>226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6" t="s">
        <v>227</v>
      </c>
      <c r="CO11" s="82"/>
      <c r="CP11" s="82"/>
      <c r="CQ11" s="82"/>
      <c r="CR11" s="82"/>
      <c r="CS11" s="82"/>
      <c r="CT11" s="82"/>
      <c r="CU11" s="83"/>
      <c r="CV11" s="20" t="s">
        <v>214</v>
      </c>
      <c r="CW11" s="20" t="s">
        <v>44</v>
      </c>
      <c r="CX11" s="20" t="s">
        <v>44</v>
      </c>
      <c r="CY11" s="21">
        <v>0</v>
      </c>
      <c r="CZ11" s="21">
        <v>0</v>
      </c>
      <c r="DA11" s="21">
        <v>0</v>
      </c>
      <c r="DB11" s="22">
        <v>0</v>
      </c>
    </row>
    <row r="12" spans="1:106" ht="24" customHeight="1" x14ac:dyDescent="0.25">
      <c r="A12" s="82" t="s">
        <v>228</v>
      </c>
      <c r="B12" s="82"/>
      <c r="C12" s="82"/>
      <c r="D12" s="82"/>
      <c r="E12" s="82"/>
      <c r="F12" s="82"/>
      <c r="G12" s="82"/>
      <c r="H12" s="83"/>
      <c r="I12" s="84" t="s">
        <v>229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6" t="s">
        <v>230</v>
      </c>
      <c r="CO12" s="82"/>
      <c r="CP12" s="82"/>
      <c r="CQ12" s="82"/>
      <c r="CR12" s="82"/>
      <c r="CS12" s="82"/>
      <c r="CT12" s="82"/>
      <c r="CU12" s="83"/>
      <c r="CV12" s="20" t="s">
        <v>214</v>
      </c>
      <c r="CW12" s="20" t="s">
        <v>44</v>
      </c>
      <c r="CX12" s="20" t="s">
        <v>44</v>
      </c>
      <c r="CY12" s="21">
        <f>50400+184200+85900</f>
        <v>320500</v>
      </c>
      <c r="CZ12" s="21">
        <f>50400+65300+184200</f>
        <v>299900</v>
      </c>
      <c r="DA12" s="21">
        <f>50400+67800+188600</f>
        <v>306800</v>
      </c>
      <c r="DB12" s="22">
        <v>0</v>
      </c>
    </row>
    <row r="13" spans="1:106" ht="24" customHeight="1" x14ac:dyDescent="0.25">
      <c r="A13" s="82" t="s">
        <v>231</v>
      </c>
      <c r="B13" s="82"/>
      <c r="C13" s="82"/>
      <c r="D13" s="82"/>
      <c r="E13" s="82"/>
      <c r="F13" s="82"/>
      <c r="G13" s="82"/>
      <c r="H13" s="83"/>
      <c r="I13" s="84" t="s">
        <v>223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6" t="s">
        <v>232</v>
      </c>
      <c r="CO13" s="82"/>
      <c r="CP13" s="82"/>
      <c r="CQ13" s="82"/>
      <c r="CR13" s="82"/>
      <c r="CS13" s="82"/>
      <c r="CT13" s="82"/>
      <c r="CU13" s="83"/>
      <c r="CV13" s="20" t="s">
        <v>214</v>
      </c>
      <c r="CW13" s="20" t="s">
        <v>44</v>
      </c>
      <c r="CX13" s="20" t="s">
        <v>44</v>
      </c>
      <c r="CY13" s="21">
        <f>CY12</f>
        <v>320500</v>
      </c>
      <c r="CZ13" s="21">
        <f t="shared" ref="CZ13:DA13" si="3">CZ12</f>
        <v>299900</v>
      </c>
      <c r="DA13" s="21">
        <f t="shared" si="3"/>
        <v>306800</v>
      </c>
      <c r="DB13" s="22">
        <v>0</v>
      </c>
    </row>
    <row r="14" spans="1:106" ht="24" customHeight="1" x14ac:dyDescent="0.25">
      <c r="A14" s="82" t="s">
        <v>233</v>
      </c>
      <c r="B14" s="82"/>
      <c r="C14" s="82"/>
      <c r="D14" s="82"/>
      <c r="E14" s="82"/>
      <c r="F14" s="82"/>
      <c r="G14" s="82"/>
      <c r="H14" s="83"/>
      <c r="I14" s="84" t="s">
        <v>234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6" t="s">
        <v>235</v>
      </c>
      <c r="CO14" s="82"/>
      <c r="CP14" s="82"/>
      <c r="CQ14" s="82"/>
      <c r="CR14" s="82"/>
      <c r="CS14" s="82"/>
      <c r="CT14" s="82"/>
      <c r="CU14" s="83"/>
      <c r="CV14" s="20" t="s">
        <v>214</v>
      </c>
      <c r="CW14" s="20" t="s">
        <v>60</v>
      </c>
      <c r="CX14" s="20" t="s">
        <v>44</v>
      </c>
      <c r="CY14" s="21">
        <v>0</v>
      </c>
      <c r="CZ14" s="21">
        <v>0</v>
      </c>
      <c r="DA14" s="21">
        <v>0</v>
      </c>
      <c r="DB14" s="22">
        <v>0</v>
      </c>
    </row>
    <row r="15" spans="1:106" ht="24" customHeight="1" x14ac:dyDescent="0.25">
      <c r="A15" s="82" t="s">
        <v>236</v>
      </c>
      <c r="B15" s="82"/>
      <c r="C15" s="82"/>
      <c r="D15" s="82"/>
      <c r="E15" s="82"/>
      <c r="F15" s="82"/>
      <c r="G15" s="82"/>
      <c r="H15" s="83"/>
      <c r="I15" s="84" t="s">
        <v>237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6" t="s">
        <v>238</v>
      </c>
      <c r="CO15" s="82"/>
      <c r="CP15" s="82"/>
      <c r="CQ15" s="82"/>
      <c r="CR15" s="82"/>
      <c r="CS15" s="82"/>
      <c r="CT15" s="82"/>
      <c r="CU15" s="83"/>
      <c r="CV15" s="20" t="s">
        <v>214</v>
      </c>
      <c r="CW15" s="20" t="s">
        <v>60</v>
      </c>
      <c r="CX15" s="20" t="s">
        <v>44</v>
      </c>
      <c r="CY15" s="21">
        <f>CY13</f>
        <v>320500</v>
      </c>
      <c r="CZ15" s="21">
        <f t="shared" ref="CZ15:DA15" si="4">CZ13</f>
        <v>299900</v>
      </c>
      <c r="DA15" s="21">
        <f t="shared" si="4"/>
        <v>306800</v>
      </c>
      <c r="DB15" s="22">
        <v>0</v>
      </c>
    </row>
    <row r="16" spans="1:106" ht="24" customHeight="1" x14ac:dyDescent="0.25">
      <c r="A16" s="82" t="s">
        <v>239</v>
      </c>
      <c r="B16" s="82"/>
      <c r="C16" s="82"/>
      <c r="D16" s="82"/>
      <c r="E16" s="82"/>
      <c r="F16" s="82"/>
      <c r="G16" s="82"/>
      <c r="H16" s="83"/>
      <c r="I16" s="84" t="s">
        <v>226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6" t="s">
        <v>240</v>
      </c>
      <c r="CO16" s="82"/>
      <c r="CP16" s="82"/>
      <c r="CQ16" s="82"/>
      <c r="CR16" s="82"/>
      <c r="CS16" s="82"/>
      <c r="CT16" s="82"/>
      <c r="CU16" s="83"/>
      <c r="CV16" s="20" t="s">
        <v>214</v>
      </c>
      <c r="CW16" s="20" t="s">
        <v>44</v>
      </c>
      <c r="CX16" s="20" t="s">
        <v>44</v>
      </c>
      <c r="CY16" s="21">
        <v>0</v>
      </c>
      <c r="CZ16" s="21">
        <v>0</v>
      </c>
      <c r="DA16" s="21">
        <v>0</v>
      </c>
      <c r="DB16" s="22">
        <v>0</v>
      </c>
    </row>
    <row r="17" spans="1:106" ht="24" customHeight="1" x14ac:dyDescent="0.25">
      <c r="A17" s="82" t="s">
        <v>241</v>
      </c>
      <c r="B17" s="82"/>
      <c r="C17" s="82"/>
      <c r="D17" s="82"/>
      <c r="E17" s="82"/>
      <c r="F17" s="82"/>
      <c r="G17" s="82"/>
      <c r="H17" s="83"/>
      <c r="I17" s="84" t="s">
        <v>242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6" t="s">
        <v>243</v>
      </c>
      <c r="CO17" s="82"/>
      <c r="CP17" s="82"/>
      <c r="CQ17" s="82"/>
      <c r="CR17" s="82"/>
      <c r="CS17" s="82"/>
      <c r="CT17" s="82"/>
      <c r="CU17" s="83"/>
      <c r="CV17" s="20" t="s">
        <v>214</v>
      </c>
      <c r="CW17" s="20" t="s">
        <v>44</v>
      </c>
      <c r="CX17" s="20" t="s">
        <v>44</v>
      </c>
      <c r="CY17" s="21">
        <f>CY18</f>
        <v>85986.99</v>
      </c>
      <c r="CZ17" s="21">
        <f t="shared" ref="CZ17:DA17" si="5">CZ18</f>
        <v>40720</v>
      </c>
      <c r="DA17" s="21">
        <f t="shared" si="5"/>
        <v>40720</v>
      </c>
      <c r="DB17" s="22">
        <v>0</v>
      </c>
    </row>
    <row r="18" spans="1:106" ht="24" customHeight="1" x14ac:dyDescent="0.25">
      <c r="A18" s="82" t="s">
        <v>244</v>
      </c>
      <c r="B18" s="82"/>
      <c r="C18" s="82"/>
      <c r="D18" s="82"/>
      <c r="E18" s="82"/>
      <c r="F18" s="82"/>
      <c r="G18" s="82"/>
      <c r="H18" s="83"/>
      <c r="I18" s="84" t="s">
        <v>223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6" t="s">
        <v>245</v>
      </c>
      <c r="CO18" s="82"/>
      <c r="CP18" s="82"/>
      <c r="CQ18" s="82"/>
      <c r="CR18" s="82"/>
      <c r="CS18" s="82"/>
      <c r="CT18" s="82"/>
      <c r="CU18" s="83"/>
      <c r="CV18" s="20" t="s">
        <v>214</v>
      </c>
      <c r="CW18" s="20" t="s">
        <v>44</v>
      </c>
      <c r="CX18" s="20" t="s">
        <v>44</v>
      </c>
      <c r="CY18" s="21">
        <f>CY20</f>
        <v>85986.99</v>
      </c>
      <c r="CZ18" s="21">
        <f t="shared" ref="CZ18:DA18" si="6">CZ20</f>
        <v>40720</v>
      </c>
      <c r="DA18" s="21">
        <f t="shared" si="6"/>
        <v>40720</v>
      </c>
      <c r="DB18" s="22">
        <v>0</v>
      </c>
    </row>
    <row r="19" spans="1:106" ht="24" customHeight="1" x14ac:dyDescent="0.25">
      <c r="A19" s="82" t="s">
        <v>246</v>
      </c>
      <c r="B19" s="82"/>
      <c r="C19" s="82"/>
      <c r="D19" s="82"/>
      <c r="E19" s="82"/>
      <c r="F19" s="82"/>
      <c r="G19" s="82"/>
      <c r="H19" s="83"/>
      <c r="I19" s="84" t="s">
        <v>234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6" t="s">
        <v>247</v>
      </c>
      <c r="CO19" s="82"/>
      <c r="CP19" s="82"/>
      <c r="CQ19" s="82"/>
      <c r="CR19" s="82"/>
      <c r="CS19" s="82"/>
      <c r="CT19" s="82"/>
      <c r="CU19" s="83"/>
      <c r="CV19" s="20" t="s">
        <v>214</v>
      </c>
      <c r="CW19" s="20" t="s">
        <v>60</v>
      </c>
      <c r="CX19" s="20" t="s">
        <v>44</v>
      </c>
      <c r="CY19" s="21">
        <v>0</v>
      </c>
      <c r="CZ19" s="21">
        <v>0</v>
      </c>
      <c r="DA19" s="21">
        <v>0</v>
      </c>
      <c r="DB19" s="22">
        <v>0</v>
      </c>
    </row>
    <row r="20" spans="1:106" ht="24" customHeight="1" x14ac:dyDescent="0.25">
      <c r="A20" s="82" t="s">
        <v>248</v>
      </c>
      <c r="B20" s="82"/>
      <c r="C20" s="82"/>
      <c r="D20" s="82"/>
      <c r="E20" s="82"/>
      <c r="F20" s="82"/>
      <c r="G20" s="82"/>
      <c r="H20" s="83"/>
      <c r="I20" s="84" t="s">
        <v>237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6" t="s">
        <v>249</v>
      </c>
      <c r="CO20" s="82"/>
      <c r="CP20" s="82"/>
      <c r="CQ20" s="82"/>
      <c r="CR20" s="82"/>
      <c r="CS20" s="82"/>
      <c r="CT20" s="82"/>
      <c r="CU20" s="83"/>
      <c r="CV20" s="20" t="s">
        <v>214</v>
      </c>
      <c r="CW20" s="20" t="s">
        <v>60</v>
      </c>
      <c r="CX20" s="20" t="s">
        <v>44</v>
      </c>
      <c r="CY20" s="21">
        <v>85986.99</v>
      </c>
      <c r="CZ20" s="21">
        <v>40720</v>
      </c>
      <c r="DA20" s="21">
        <v>40720</v>
      </c>
      <c r="DB20" s="22">
        <v>0</v>
      </c>
    </row>
    <row r="21" spans="1:106" ht="24" customHeight="1" x14ac:dyDescent="0.25">
      <c r="A21" s="82" t="s">
        <v>250</v>
      </c>
      <c r="B21" s="82"/>
      <c r="C21" s="82"/>
      <c r="D21" s="82"/>
      <c r="E21" s="82"/>
      <c r="F21" s="82"/>
      <c r="G21" s="82"/>
      <c r="H21" s="83"/>
      <c r="I21" s="84" t="s">
        <v>226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6" t="s">
        <v>251</v>
      </c>
      <c r="CO21" s="82"/>
      <c r="CP21" s="82"/>
      <c r="CQ21" s="82"/>
      <c r="CR21" s="82"/>
      <c r="CS21" s="82"/>
      <c r="CT21" s="82"/>
      <c r="CU21" s="83"/>
      <c r="CV21" s="20" t="s">
        <v>214</v>
      </c>
      <c r="CW21" s="20" t="s">
        <v>44</v>
      </c>
      <c r="CX21" s="20" t="s">
        <v>44</v>
      </c>
      <c r="CY21" s="21">
        <v>0</v>
      </c>
      <c r="CZ21" s="21">
        <v>0</v>
      </c>
      <c r="DA21" s="21">
        <v>0</v>
      </c>
      <c r="DB21" s="22">
        <v>0</v>
      </c>
    </row>
    <row r="22" spans="1:106" ht="24" customHeight="1" x14ac:dyDescent="0.25">
      <c r="A22" s="82" t="s">
        <v>215</v>
      </c>
      <c r="B22" s="82"/>
      <c r="C22" s="82"/>
      <c r="D22" s="82"/>
      <c r="E22" s="82"/>
      <c r="F22" s="82"/>
      <c r="G22" s="82"/>
      <c r="H22" s="83"/>
      <c r="I22" s="84" t="s">
        <v>252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6" t="s">
        <v>253</v>
      </c>
      <c r="CO22" s="82"/>
      <c r="CP22" s="82"/>
      <c r="CQ22" s="82"/>
      <c r="CR22" s="82"/>
      <c r="CS22" s="82"/>
      <c r="CT22" s="82"/>
      <c r="CU22" s="83"/>
      <c r="CV22" s="20" t="s">
        <v>214</v>
      </c>
      <c r="CW22" s="20" t="s">
        <v>44</v>
      </c>
      <c r="CX22" s="20" t="s">
        <v>44</v>
      </c>
      <c r="CY22" s="21">
        <v>0</v>
      </c>
      <c r="CZ22" s="21">
        <v>0</v>
      </c>
      <c r="DA22" s="21">
        <v>0</v>
      </c>
      <c r="DB22" s="22">
        <v>0</v>
      </c>
    </row>
    <row r="23" spans="1:106" ht="24" customHeight="1" x14ac:dyDescent="0.25">
      <c r="A23" s="82" t="s">
        <v>254</v>
      </c>
      <c r="B23" s="82"/>
      <c r="C23" s="82"/>
      <c r="D23" s="82"/>
      <c r="E23" s="82"/>
      <c r="F23" s="82"/>
      <c r="G23" s="82"/>
      <c r="H23" s="83"/>
      <c r="I23" s="84" t="s">
        <v>255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6" t="s">
        <v>256</v>
      </c>
      <c r="CO23" s="82"/>
      <c r="CP23" s="82"/>
      <c r="CQ23" s="82"/>
      <c r="CR23" s="82"/>
      <c r="CS23" s="82"/>
      <c r="CT23" s="82"/>
      <c r="CU23" s="83"/>
      <c r="CV23" s="20" t="s">
        <v>214</v>
      </c>
      <c r="CW23" s="20" t="s">
        <v>44</v>
      </c>
      <c r="CX23" s="20" t="s">
        <v>44</v>
      </c>
      <c r="CY23" s="21">
        <v>0</v>
      </c>
      <c r="CZ23" s="21">
        <v>0</v>
      </c>
      <c r="DA23" s="21">
        <v>0</v>
      </c>
      <c r="DB23" s="22">
        <v>0</v>
      </c>
    </row>
    <row r="24" spans="1:106" ht="24" customHeight="1" x14ac:dyDescent="0.25">
      <c r="A24" s="82" t="s">
        <v>257</v>
      </c>
      <c r="B24" s="82"/>
      <c r="C24" s="82"/>
      <c r="D24" s="82"/>
      <c r="E24" s="82"/>
      <c r="F24" s="82"/>
      <c r="G24" s="82"/>
      <c r="H24" s="83"/>
      <c r="I24" s="84" t="s">
        <v>258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6" t="s">
        <v>259</v>
      </c>
      <c r="CO24" s="82"/>
      <c r="CP24" s="82"/>
      <c r="CQ24" s="82"/>
      <c r="CR24" s="82"/>
      <c r="CS24" s="82"/>
      <c r="CT24" s="82"/>
      <c r="CU24" s="83"/>
      <c r="CV24" s="20" t="s">
        <v>214</v>
      </c>
      <c r="CW24" s="20" t="s">
        <v>44</v>
      </c>
      <c r="CX24" s="20" t="s">
        <v>44</v>
      </c>
      <c r="CY24" s="21">
        <v>0</v>
      </c>
      <c r="CZ24" s="21">
        <v>0</v>
      </c>
      <c r="DA24" s="21">
        <v>0</v>
      </c>
      <c r="DB24" s="22">
        <v>0</v>
      </c>
    </row>
    <row r="25" spans="1:106" ht="24" customHeight="1" x14ac:dyDescent="0.25">
      <c r="A25" s="82" t="s">
        <v>260</v>
      </c>
      <c r="B25" s="82"/>
      <c r="C25" s="82"/>
      <c r="D25" s="82"/>
      <c r="E25" s="82"/>
      <c r="F25" s="82"/>
      <c r="G25" s="82"/>
      <c r="H25" s="83"/>
      <c r="I25" s="84" t="s">
        <v>255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6" t="s">
        <v>261</v>
      </c>
      <c r="CO25" s="82"/>
      <c r="CP25" s="82"/>
      <c r="CQ25" s="82"/>
      <c r="CR25" s="82"/>
      <c r="CS25" s="82"/>
      <c r="CT25" s="82"/>
      <c r="CU25" s="83"/>
      <c r="CV25" s="20" t="s">
        <v>214</v>
      </c>
      <c r="CW25" s="20" t="s">
        <v>44</v>
      </c>
      <c r="CX25" s="20" t="s">
        <v>44</v>
      </c>
      <c r="CY25" s="21">
        <v>0</v>
      </c>
      <c r="CZ25" s="21">
        <v>0</v>
      </c>
      <c r="DA25" s="21">
        <v>0</v>
      </c>
      <c r="DB25" s="22">
        <v>0</v>
      </c>
    </row>
    <row r="26" spans="1:106" ht="15" x14ac:dyDescent="0.25"/>
    <row r="27" spans="1:106" ht="10.15" customHeight="1" x14ac:dyDescent="0.25">
      <c r="I27" s="1" t="s">
        <v>262</v>
      </c>
    </row>
    <row r="28" spans="1:106" ht="10.15" customHeight="1" x14ac:dyDescent="0.25">
      <c r="I28" s="1" t="s">
        <v>263</v>
      </c>
      <c r="AQ28" s="88" t="s">
        <v>272</v>
      </c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Y28" s="88" t="s">
        <v>284</v>
      </c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</row>
    <row r="29" spans="1:106" ht="7.9" customHeight="1" x14ac:dyDescent="0.25">
      <c r="AQ29" s="87" t="s">
        <v>264</v>
      </c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K29" s="87" t="s">
        <v>265</v>
      </c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Y29" s="87" t="s">
        <v>4</v>
      </c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</row>
    <row r="30" spans="1:106" ht="3" customHeight="1" x14ac:dyDescent="0.25"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</row>
    <row r="31" spans="1:106" ht="10.15" customHeight="1" x14ac:dyDescent="0.25">
      <c r="I31" s="1" t="s">
        <v>266</v>
      </c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</row>
    <row r="32" spans="1:106" ht="7.9" customHeight="1" x14ac:dyDescent="0.25">
      <c r="AM32" s="87" t="s">
        <v>264</v>
      </c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G32" s="87" t="s">
        <v>267</v>
      </c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CA32" s="87" t="s">
        <v>268</v>
      </c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</row>
    <row r="33" spans="9:96" ht="3" customHeight="1" x14ac:dyDescent="0.25"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</row>
    <row r="34" spans="9:96" ht="13.15" customHeight="1" x14ac:dyDescent="0.25">
      <c r="I34" s="90" t="s">
        <v>269</v>
      </c>
      <c r="J34" s="90"/>
      <c r="K34" s="89" t="s">
        <v>279</v>
      </c>
      <c r="L34" s="89"/>
      <c r="M34" s="89"/>
      <c r="N34" s="91" t="s">
        <v>269</v>
      </c>
      <c r="O34" s="91"/>
      <c r="Q34" s="89" t="s">
        <v>271</v>
      </c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5"/>
      <c r="AG34" s="92" t="s">
        <v>214</v>
      </c>
      <c r="AH34" s="93"/>
      <c r="AI34" s="93"/>
      <c r="AJ34" s="93"/>
      <c r="AK34" s="93"/>
      <c r="AL34" s="1" t="s">
        <v>270</v>
      </c>
    </row>
    <row r="35" spans="9:96" ht="10.9" customHeight="1" x14ac:dyDescent="0.25"/>
  </sheetData>
  <mergeCells count="86">
    <mergeCell ref="I34:J34"/>
    <mergeCell ref="K34:M34"/>
    <mergeCell ref="N34:O34"/>
    <mergeCell ref="Q34:AE34"/>
    <mergeCell ref="AG34:AK34"/>
    <mergeCell ref="A25:H25"/>
    <mergeCell ref="I25:CM25"/>
    <mergeCell ref="CN25:CU25"/>
    <mergeCell ref="AM32:BD32"/>
    <mergeCell ref="BG32:BX32"/>
    <mergeCell ref="CA32:CR32"/>
    <mergeCell ref="AQ28:BH28"/>
    <mergeCell ref="BK28:BV28"/>
    <mergeCell ref="BY28:CR28"/>
    <mergeCell ref="AQ29:BH29"/>
    <mergeCell ref="BK29:BV29"/>
    <mergeCell ref="BY29:CR29"/>
    <mergeCell ref="AM31:BD31"/>
    <mergeCell ref="BG31:BX31"/>
    <mergeCell ref="CA31:CR31"/>
    <mergeCell ref="A23:H23"/>
    <mergeCell ref="I23:CM23"/>
    <mergeCell ref="CN23:CU23"/>
    <mergeCell ref="A24:H24"/>
    <mergeCell ref="I24:CM24"/>
    <mergeCell ref="CN24:CU24"/>
    <mergeCell ref="A21:H21"/>
    <mergeCell ref="I21:CM21"/>
    <mergeCell ref="CN21:CU21"/>
    <mergeCell ref="A22:H22"/>
    <mergeCell ref="I22:CM22"/>
    <mergeCell ref="CN22:CU22"/>
    <mergeCell ref="A19:H19"/>
    <mergeCell ref="I19:CM19"/>
    <mergeCell ref="CN19:CU19"/>
    <mergeCell ref="A20:H20"/>
    <mergeCell ref="I20:CM20"/>
    <mergeCell ref="CN20:CU20"/>
    <mergeCell ref="A17:H17"/>
    <mergeCell ref="I17:CM17"/>
    <mergeCell ref="CN17:CU17"/>
    <mergeCell ref="A18:H18"/>
    <mergeCell ref="I18:CM18"/>
    <mergeCell ref="CN18:CU18"/>
    <mergeCell ref="A15:H15"/>
    <mergeCell ref="I15:CM15"/>
    <mergeCell ref="CN15:CU15"/>
    <mergeCell ref="A16:H16"/>
    <mergeCell ref="I16:CM16"/>
    <mergeCell ref="CN16:CU16"/>
    <mergeCell ref="A13:H13"/>
    <mergeCell ref="I13:CM13"/>
    <mergeCell ref="CN13:CU13"/>
    <mergeCell ref="A14:H14"/>
    <mergeCell ref="I14:CM14"/>
    <mergeCell ref="CN14:CU14"/>
    <mergeCell ref="A11:H11"/>
    <mergeCell ref="I11:CM11"/>
    <mergeCell ref="CN11:CU11"/>
    <mergeCell ref="A12:H12"/>
    <mergeCell ref="I12:CM12"/>
    <mergeCell ref="CN12:CU12"/>
    <mergeCell ref="A9:H9"/>
    <mergeCell ref="I9:CM9"/>
    <mergeCell ref="CN9:CU9"/>
    <mergeCell ref="A10:H10"/>
    <mergeCell ref="I10:CM10"/>
    <mergeCell ref="CN10:CU10"/>
    <mergeCell ref="A7:H7"/>
    <mergeCell ref="I7:CM7"/>
    <mergeCell ref="CN7:CU7"/>
    <mergeCell ref="A8:H8"/>
    <mergeCell ref="I8:CM8"/>
    <mergeCell ref="CN8:CU8"/>
    <mergeCell ref="A6:H6"/>
    <mergeCell ref="I6:CM6"/>
    <mergeCell ref="CN6:CU6"/>
    <mergeCell ref="B1:DB1"/>
    <mergeCell ref="A3:H5"/>
    <mergeCell ref="I3:CM5"/>
    <mergeCell ref="CN3:CU5"/>
    <mergeCell ref="CX3:CX5"/>
    <mergeCell ref="CY3:DB3"/>
    <mergeCell ref="DB4:DB5"/>
    <mergeCell ref="CV3:CV5"/>
    <mergeCell ref="CW3:CW5"/>
  </mergeCells>
  <pageMargins left="0.59055118110236227" right="0.51181102362204722" top="0.78740157480314965" bottom="0.31496062992125984" header="0.19685039370078741" footer="0.19685039370078741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rep:2.55.0.385</dc:description>
  <cp:lastModifiedBy>Glavbuh</cp:lastModifiedBy>
  <cp:lastPrinted>2023-01-12T06:17:27Z</cp:lastPrinted>
  <dcterms:created xsi:type="dcterms:W3CDTF">2022-12-21T08:16:04Z</dcterms:created>
  <dcterms:modified xsi:type="dcterms:W3CDTF">2023-01-12T10:40:31Z</dcterms:modified>
</cp:coreProperties>
</file>